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ewijnr\Desktop\"/>
    </mc:Choice>
  </mc:AlternateContent>
  <bookViews>
    <workbookView xWindow="-15" yWindow="-15" windowWidth="19320" windowHeight="11760" tabRatio="500" activeTab="1"/>
  </bookViews>
  <sheets>
    <sheet name="Overall" sheetId="7" r:id="rId1"/>
    <sheet name="2" sheetId="33" r:id="rId2"/>
  </sheets>
  <calcPr calcId="152511"/>
</workbook>
</file>

<file path=xl/calcChain.xml><?xml version="1.0" encoding="utf-8"?>
<calcChain xmlns="http://schemas.openxmlformats.org/spreadsheetml/2006/main">
  <c r="L15" i="7" l="1"/>
  <c r="O15" i="7"/>
  <c r="I7" i="33"/>
  <c r="I8" i="33"/>
  <c r="J7" i="33" s="1"/>
  <c r="J8" i="33"/>
  <c r="J5" i="33"/>
  <c r="J6" i="33"/>
  <c r="J4" i="33"/>
  <c r="G8" i="33"/>
  <c r="G27" i="33" l="1"/>
  <c r="L27" i="33" s="1"/>
  <c r="L26" i="33"/>
  <c r="G26" i="33"/>
  <c r="I26" i="33" s="1"/>
  <c r="L25" i="33"/>
  <c r="I25" i="33"/>
  <c r="G25" i="33"/>
  <c r="G24" i="33"/>
  <c r="L24" i="33" s="1"/>
  <c r="G23" i="33"/>
  <c r="L23" i="33" s="1"/>
  <c r="L22" i="33"/>
  <c r="G22" i="33"/>
  <c r="I22" i="33" s="1"/>
  <c r="L21" i="33"/>
  <c r="I21" i="33"/>
  <c r="G21" i="33"/>
  <c r="G20" i="33"/>
  <c r="L20" i="33" s="1"/>
  <c r="G19" i="33"/>
  <c r="L19" i="33" s="1"/>
  <c r="L18" i="33"/>
  <c r="G18" i="33"/>
  <c r="I18" i="33" s="1"/>
  <c r="L17" i="33"/>
  <c r="I17" i="33"/>
  <c r="G17" i="33"/>
  <c r="G16" i="33"/>
  <c r="L16" i="33" s="1"/>
  <c r="G15" i="33"/>
  <c r="L15" i="33" s="1"/>
  <c r="L14" i="33"/>
  <c r="G14" i="33"/>
  <c r="I14" i="33" s="1"/>
  <c r="L13" i="33"/>
  <c r="I13" i="33"/>
  <c r="G13" i="33"/>
  <c r="G12" i="33"/>
  <c r="L12" i="33" s="1"/>
  <c r="G11" i="33"/>
  <c r="L11" i="33" s="1"/>
  <c r="L10" i="33"/>
  <c r="G10" i="33"/>
  <c r="I10" i="33" s="1"/>
  <c r="G7" i="33"/>
  <c r="G6" i="33"/>
  <c r="I6" i="33" s="1"/>
  <c r="G5" i="33"/>
  <c r="I5" i="33" s="1"/>
  <c r="G4" i="33"/>
  <c r="I4" i="33" s="1"/>
  <c r="L13" i="7" l="1"/>
  <c r="L14" i="7"/>
  <c r="L12" i="7"/>
  <c r="N8" i="33"/>
  <c r="N7" i="33"/>
  <c r="L11" i="7"/>
  <c r="N4" i="33"/>
  <c r="N5" i="33"/>
  <c r="N6" i="33"/>
  <c r="I12" i="33"/>
  <c r="I16" i="33"/>
  <c r="I20" i="33"/>
  <c r="I24" i="33"/>
  <c r="I11" i="33"/>
  <c r="I15" i="33"/>
  <c r="I19" i="33"/>
  <c r="I23" i="33"/>
  <c r="I27" i="33"/>
  <c r="L9" i="7"/>
  <c r="O11" i="7" l="1"/>
  <c r="O12" i="7"/>
  <c r="O14" i="7" l="1"/>
  <c r="O13" i="7"/>
</calcChain>
</file>

<file path=xl/sharedStrings.xml><?xml version="1.0" encoding="utf-8"?>
<sst xmlns="http://schemas.openxmlformats.org/spreadsheetml/2006/main" count="71" uniqueCount="46">
  <si>
    <t>HELM</t>
  </si>
  <si>
    <t>CREW</t>
  </si>
  <si>
    <t>PY</t>
  </si>
  <si>
    <t>CORRECTED TIME</t>
  </si>
  <si>
    <t>PPY</t>
  </si>
  <si>
    <t xml:space="preserve">PY POSITION </t>
  </si>
  <si>
    <t>PPY POSITION</t>
  </si>
  <si>
    <t>Race 2</t>
  </si>
  <si>
    <t>TOLLESBURY SAILING CLUB DINGHY RACING RESULTS</t>
  </si>
  <si>
    <t>ELAPSED TIME (SECONDS)</t>
  </si>
  <si>
    <t>TROPHY NAME:</t>
  </si>
  <si>
    <t>(PY)</t>
  </si>
  <si>
    <t>Class</t>
  </si>
  <si>
    <t>Boat No</t>
  </si>
  <si>
    <t>Helm</t>
  </si>
  <si>
    <t xml:space="preserve"> </t>
  </si>
  <si>
    <t>Pts Total</t>
  </si>
  <si>
    <t>Less Discards</t>
  </si>
  <si>
    <t>Position</t>
  </si>
  <si>
    <t>Series</t>
  </si>
  <si>
    <t>Starters</t>
  </si>
  <si>
    <t>GP14</t>
  </si>
  <si>
    <t>ELAPSED TIME</t>
  </si>
  <si>
    <t xml:space="preserve">DATE: </t>
  </si>
  <si>
    <t xml:space="preserve">RACE: </t>
  </si>
  <si>
    <t xml:space="preserve">COURSE: </t>
  </si>
  <si>
    <t>Dave Walsh</t>
  </si>
  <si>
    <t xml:space="preserve">Race 1 </t>
  </si>
  <si>
    <t>13958</t>
  </si>
  <si>
    <t>GP15</t>
  </si>
  <si>
    <t>Laser</t>
  </si>
  <si>
    <t>OK</t>
  </si>
  <si>
    <t>2190</t>
  </si>
  <si>
    <t>Andy Hobden</t>
  </si>
  <si>
    <t>Mel</t>
  </si>
  <si>
    <t>10167</t>
  </si>
  <si>
    <t>35198</t>
  </si>
  <si>
    <t>Steve Graham</t>
  </si>
  <si>
    <t>Martin Smith</t>
  </si>
  <si>
    <t>Fred Compton</t>
  </si>
  <si>
    <t>WIND: F4</t>
  </si>
  <si>
    <t xml:space="preserve"> DIRECTION: SE</t>
  </si>
  <si>
    <t>River Trophy 2</t>
  </si>
  <si>
    <t>RO: Rik
SB:  Bob</t>
  </si>
  <si>
    <t>River Trophy</t>
  </si>
  <si>
    <t>Start at 8, M5, Gt Cob I E Cardinal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</si>
</sst>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6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1" fillId="0" borderId="0" xfId="0" applyFont="1"/>
    <xf numFmtId="16" fontId="1" fillId="0" borderId="0" xfId="0" applyNumberFormat="1" applyFont="1"/>
    <xf numFmtId="0" fontId="0" fillId="0" borderId="0" xfId="0" applyNumberFormat="1"/>
    <xf numFmtId="49" fontId="0" fillId="0" borderId="0" xfId="0" applyNumberFormat="1" applyBorder="1"/>
    <xf numFmtId="0" fontId="0" fillId="0" borderId="0" xfId="0" applyNumberFormat="1" applyBorder="1"/>
    <xf numFmtId="49" fontId="0" fillId="0" borderId="0" xfId="0" applyNumberFormat="1" applyFill="1" applyBorder="1"/>
    <xf numFmtId="9" fontId="0" fillId="0" borderId="0" xfId="0" applyNumberFormat="1"/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5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49" fontId="5" fillId="0" borderId="0" xfId="0" applyNumberFormat="1" applyFont="1"/>
    <xf numFmtId="16" fontId="0" fillId="0" borderId="0" xfId="0" applyNumberFormat="1" applyAlignment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workbookViewId="0">
      <selection activeCell="D2" sqref="D2"/>
    </sheetView>
  </sheetViews>
  <sheetFormatPr defaultRowHeight="12.75" x14ac:dyDescent="0.2"/>
  <cols>
    <col min="1" max="1" width="3" customWidth="1"/>
    <col min="2" max="2" width="12.75" customWidth="1"/>
    <col min="3" max="3" width="7.875" customWidth="1"/>
    <col min="4" max="4" width="20.375" bestFit="1" customWidth="1"/>
    <col min="5" max="5" width="1.75" bestFit="1" customWidth="1"/>
    <col min="6" max="9" width="10.375" bestFit="1" customWidth="1"/>
    <col min="10" max="10" width="2.625" customWidth="1"/>
    <col min="12" max="12" width="8.5" bestFit="1" customWidth="1"/>
    <col min="13" max="13" width="13.625" bestFit="1" customWidth="1"/>
    <col min="15" max="15" width="8.375" bestFit="1" customWidth="1"/>
  </cols>
  <sheetData>
    <row r="1" spans="2:16" ht="15" x14ac:dyDescent="0.2">
      <c r="B1" s="18" t="s">
        <v>10</v>
      </c>
      <c r="D1" s="18" t="s">
        <v>44</v>
      </c>
      <c r="G1" s="18" t="s">
        <v>11</v>
      </c>
      <c r="H1" s="19"/>
      <c r="I1" s="20">
        <v>2017</v>
      </c>
    </row>
    <row r="2" spans="2:16" x14ac:dyDescent="0.2">
      <c r="P2" s="20"/>
    </row>
    <row r="3" spans="2:16" x14ac:dyDescent="0.2">
      <c r="B3" s="20" t="s">
        <v>12</v>
      </c>
      <c r="C3" s="20" t="s">
        <v>13</v>
      </c>
      <c r="D3" s="20" t="s">
        <v>14</v>
      </c>
      <c r="E3" s="20" t="s">
        <v>15</v>
      </c>
      <c r="H3" s="31"/>
      <c r="J3" s="21"/>
      <c r="L3" s="20" t="s">
        <v>16</v>
      </c>
      <c r="M3" s="20" t="s">
        <v>17</v>
      </c>
      <c r="N3" s="20" t="s">
        <v>16</v>
      </c>
      <c r="O3" s="20" t="s">
        <v>18</v>
      </c>
      <c r="P3" s="20"/>
    </row>
    <row r="4" spans="2:16" x14ac:dyDescent="0.2">
      <c r="B4" s="20"/>
      <c r="C4" s="20"/>
      <c r="D4" s="20"/>
      <c r="E4" s="20"/>
      <c r="H4" s="31"/>
      <c r="I4" s="31"/>
      <c r="J4" s="21"/>
      <c r="K4" s="20"/>
      <c r="L4" s="20"/>
      <c r="M4" s="20"/>
      <c r="N4" s="20"/>
      <c r="O4" s="20"/>
    </row>
    <row r="5" spans="2:16" x14ac:dyDescent="0.2">
      <c r="B5" s="20"/>
      <c r="C5" s="20"/>
      <c r="D5" s="20"/>
      <c r="E5" s="20"/>
      <c r="F5" s="21"/>
      <c r="G5" s="21"/>
      <c r="H5" s="21"/>
      <c r="I5" s="21"/>
      <c r="J5" s="21"/>
      <c r="K5" s="20"/>
      <c r="L5" s="20"/>
      <c r="M5" s="20"/>
      <c r="N5" s="20"/>
      <c r="O5" s="20"/>
    </row>
    <row r="6" spans="2:16" x14ac:dyDescent="0.2">
      <c r="B6" s="20"/>
      <c r="C6" s="20"/>
      <c r="D6" s="20"/>
      <c r="E6" s="20"/>
      <c r="F6" s="20" t="s">
        <v>27</v>
      </c>
      <c r="G6" s="20" t="s">
        <v>7</v>
      </c>
      <c r="H6" s="20"/>
      <c r="I6" s="20"/>
      <c r="J6" s="20"/>
    </row>
    <row r="7" spans="2:16" x14ac:dyDescent="0.2">
      <c r="F7" s="33">
        <v>41435</v>
      </c>
      <c r="G7" s="33">
        <v>41463</v>
      </c>
      <c r="H7" s="33"/>
      <c r="I7" s="33"/>
      <c r="L7" s="20" t="s">
        <v>19</v>
      </c>
    </row>
    <row r="8" spans="2:16" x14ac:dyDescent="0.2">
      <c r="F8" s="20" t="s">
        <v>20</v>
      </c>
      <c r="G8" s="20" t="s">
        <v>20</v>
      </c>
      <c r="H8" s="20"/>
      <c r="I8" s="20"/>
      <c r="J8" s="20"/>
      <c r="L8" s="20" t="s">
        <v>20</v>
      </c>
    </row>
    <row r="9" spans="2:16" x14ac:dyDescent="0.2">
      <c r="G9">
        <v>5</v>
      </c>
      <c r="L9">
        <f>COUNTA(D11:D31)</f>
        <v>5</v>
      </c>
      <c r="M9" t="s">
        <v>15</v>
      </c>
    </row>
    <row r="10" spans="2:16" x14ac:dyDescent="0.2">
      <c r="B10" t="s">
        <v>15</v>
      </c>
      <c r="C10" t="s">
        <v>15</v>
      </c>
      <c r="D10" t="s">
        <v>15</v>
      </c>
    </row>
    <row r="11" spans="2:16" ht="12.75" customHeight="1" x14ac:dyDescent="0.2">
      <c r="B11" s="32" t="s">
        <v>21</v>
      </c>
      <c r="C11" s="1" t="s">
        <v>35</v>
      </c>
      <c r="D11" s="23" t="s">
        <v>34</v>
      </c>
      <c r="G11">
        <v>5</v>
      </c>
      <c r="L11">
        <f>SUM(G11:I11)</f>
        <v>5</v>
      </c>
      <c r="O11">
        <f>RANK(L11,$L$11:$L$26,1)</f>
        <v>5</v>
      </c>
    </row>
    <row r="12" spans="2:16" x14ac:dyDescent="0.2">
      <c r="B12" s="32" t="s">
        <v>29</v>
      </c>
      <c r="C12" s="1" t="s">
        <v>28</v>
      </c>
      <c r="D12" s="23" t="s">
        <v>26</v>
      </c>
      <c r="G12">
        <v>4</v>
      </c>
      <c r="L12">
        <f>SUM(G12:I12)</f>
        <v>4</v>
      </c>
      <c r="O12">
        <f>RANK(L12,$L$11:$L$26,1)</f>
        <v>4</v>
      </c>
    </row>
    <row r="13" spans="2:16" x14ac:dyDescent="0.2">
      <c r="B13" s="1" t="s">
        <v>30</v>
      </c>
      <c r="C13" s="1" t="s">
        <v>36</v>
      </c>
      <c r="D13" s="23" t="s">
        <v>37</v>
      </c>
      <c r="G13">
        <v>1</v>
      </c>
      <c r="L13">
        <f>SUM(G13:I13)</f>
        <v>1</v>
      </c>
      <c r="O13">
        <f>RANK(L13,$L$11:$L$26,1)</f>
        <v>1</v>
      </c>
    </row>
    <row r="14" spans="2:16" x14ac:dyDescent="0.2">
      <c r="B14" s="1" t="s">
        <v>30</v>
      </c>
      <c r="C14">
        <v>75228</v>
      </c>
      <c r="D14" s="25" t="s">
        <v>38</v>
      </c>
      <c r="G14">
        <v>3</v>
      </c>
      <c r="L14">
        <f>SUM(G14:I14)</f>
        <v>3</v>
      </c>
      <c r="O14">
        <f>RANK(L14,$L$11:$L$26,1)</f>
        <v>3</v>
      </c>
    </row>
    <row r="15" spans="2:16" x14ac:dyDescent="0.2">
      <c r="B15" s="1" t="s">
        <v>31</v>
      </c>
      <c r="C15" s="1" t="s">
        <v>32</v>
      </c>
      <c r="D15" s="23" t="s">
        <v>33</v>
      </c>
      <c r="G15">
        <v>2</v>
      </c>
      <c r="L15">
        <f>SUM(G15:I15)</f>
        <v>2</v>
      </c>
      <c r="O15">
        <f>RANK(L15,$L$11:$L$26,1)</f>
        <v>2</v>
      </c>
    </row>
    <row r="16" spans="2:16" x14ac:dyDescent="0.2">
      <c r="B16" s="22"/>
      <c r="C16" s="24"/>
      <c r="D16" s="23"/>
    </row>
    <row r="17" spans="2:4" x14ac:dyDescent="0.2">
      <c r="B17" s="22"/>
      <c r="C17" s="22"/>
      <c r="D17" s="25"/>
    </row>
    <row r="18" spans="2:4" x14ac:dyDescent="0.2">
      <c r="B18" s="22"/>
      <c r="C18" s="22"/>
      <c r="D18" s="25"/>
    </row>
    <row r="19" spans="2:4" x14ac:dyDescent="0.2">
      <c r="B19" s="22"/>
      <c r="C19" s="22"/>
      <c r="D19" s="25"/>
    </row>
    <row r="20" spans="2:4" x14ac:dyDescent="0.2">
      <c r="B20" s="22"/>
      <c r="C20" s="22"/>
      <c r="D20" s="25"/>
    </row>
    <row r="21" spans="2:4" x14ac:dyDescent="0.2">
      <c r="B21" s="22"/>
      <c r="C21" s="22"/>
      <c r="D21" s="25"/>
    </row>
    <row r="22" spans="2:4" x14ac:dyDescent="0.2">
      <c r="D22" s="25"/>
    </row>
    <row r="23" spans="2:4" x14ac:dyDescent="0.2">
      <c r="D23" s="25"/>
    </row>
    <row r="24" spans="2:4" x14ac:dyDescent="0.2">
      <c r="B24" s="22"/>
      <c r="C24" s="22"/>
      <c r="D24" s="25"/>
    </row>
    <row r="25" spans="2:4" x14ac:dyDescent="0.2">
      <c r="B25" s="22"/>
      <c r="C25" s="22"/>
      <c r="D25" s="25"/>
    </row>
    <row r="26" spans="2:4" x14ac:dyDescent="0.2">
      <c r="D26" s="25"/>
    </row>
  </sheetData>
  <phoneticPr fontId="2" type="noConversion"/>
  <printOptions gridLines="1"/>
  <pageMargins left="0.7" right="0.7" top="0.75" bottom="0.75" header="0.3" footer="0.3"/>
  <pageSetup paperSize="9" scale="63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5" workbookViewId="0">
      <selection activeCell="K3" sqref="K3"/>
    </sheetView>
  </sheetViews>
  <sheetFormatPr defaultColWidth="11" defaultRowHeight="12.75" x14ac:dyDescent="0.2"/>
  <cols>
    <col min="1" max="1" width="7.375" style="1" bestFit="1" customWidth="1"/>
    <col min="2" max="2" width="11.75" style="1" customWidth="1"/>
    <col min="3" max="3" width="15.25" style="1" customWidth="1"/>
    <col min="4" max="4" width="16.125" style="1" customWidth="1"/>
    <col min="5" max="5" width="1.875" style="2" customWidth="1"/>
    <col min="6" max="6" width="10" style="2" customWidth="1"/>
    <col min="7" max="7" width="11.75" style="3" bestFit="1" customWidth="1"/>
    <col min="8" max="8" width="7.25" style="4" bestFit="1" customWidth="1"/>
    <col min="9" max="9" width="12.625" style="3" customWidth="1"/>
    <col min="10" max="10" width="10.75" customWidth="1"/>
    <col min="11" max="11" width="9.25" style="4" customWidth="1"/>
    <col min="12" max="12" width="12.5" style="3" customWidth="1"/>
    <col min="13" max="13" width="11.125" customWidth="1"/>
  </cols>
  <sheetData>
    <row r="1" spans="1:14" ht="18" x14ac:dyDescent="0.25">
      <c r="A1" s="34" t="s">
        <v>8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s="12" customFormat="1" ht="51" x14ac:dyDescent="0.2">
      <c r="A2" s="27" t="s">
        <v>23</v>
      </c>
      <c r="B2" s="27"/>
      <c r="C2" s="29">
        <v>41463</v>
      </c>
      <c r="D2" s="28" t="s">
        <v>40</v>
      </c>
      <c r="E2" s="28"/>
      <c r="F2" s="36" t="s">
        <v>41</v>
      </c>
      <c r="G2" s="36"/>
      <c r="H2" s="28" t="s">
        <v>24</v>
      </c>
      <c r="I2" s="30" t="s">
        <v>42</v>
      </c>
      <c r="J2" s="28" t="s">
        <v>25</v>
      </c>
      <c r="K2" s="30" t="s">
        <v>45</v>
      </c>
      <c r="L2" s="37" t="s">
        <v>43</v>
      </c>
      <c r="M2" s="37"/>
    </row>
    <row r="3" spans="1:14" s="5" customFormat="1" ht="38.25" x14ac:dyDescent="0.2">
      <c r="A3" s="13" t="s">
        <v>12</v>
      </c>
      <c r="B3" s="13" t="s">
        <v>13</v>
      </c>
      <c r="C3" s="13" t="s">
        <v>0</v>
      </c>
      <c r="D3" s="13" t="s">
        <v>1</v>
      </c>
      <c r="E3" s="14"/>
      <c r="F3" s="15" t="s">
        <v>22</v>
      </c>
      <c r="G3" s="15" t="s">
        <v>9</v>
      </c>
      <c r="H3" s="16" t="s">
        <v>2</v>
      </c>
      <c r="I3" s="15" t="s">
        <v>3</v>
      </c>
      <c r="J3" s="17" t="s">
        <v>5</v>
      </c>
      <c r="K3" s="16" t="s">
        <v>4</v>
      </c>
      <c r="L3" s="15" t="s">
        <v>3</v>
      </c>
      <c r="M3" s="17" t="s">
        <v>6</v>
      </c>
    </row>
    <row r="4" spans="1:14" x14ac:dyDescent="0.2">
      <c r="A4" s="32" t="s">
        <v>21</v>
      </c>
      <c r="B4" s="1" t="s">
        <v>35</v>
      </c>
      <c r="C4" s="23" t="s">
        <v>34</v>
      </c>
      <c r="D4" s="6"/>
      <c r="E4" s="7"/>
      <c r="F4" s="11">
        <v>5.451388888888889E-2</v>
      </c>
      <c r="G4" s="8">
        <f>(HOUR(F4)*60*60)+(MINUTE(F4)*60)+SECOND(F4)</f>
        <v>4710</v>
      </c>
      <c r="H4" s="9">
        <v>1.133</v>
      </c>
      <c r="I4" s="8">
        <f t="shared" ref="I4:I27" si="0">(G4/(IF(H4, H4, 1)))</f>
        <v>4157.1050308914382</v>
      </c>
      <c r="J4" s="10">
        <f>RANK(I4,$I$4:$I$8,1)</f>
        <v>5</v>
      </c>
      <c r="K4" s="9"/>
      <c r="L4" s="8"/>
      <c r="M4" s="10"/>
      <c r="N4" s="26">
        <f>(I4-$I$7)/I4</f>
        <v>0.4412702467838362</v>
      </c>
    </row>
    <row r="5" spans="1:14" x14ac:dyDescent="0.2">
      <c r="A5" s="32" t="s">
        <v>29</v>
      </c>
      <c r="B5" s="1" t="s">
        <v>28</v>
      </c>
      <c r="C5" s="23" t="s">
        <v>26</v>
      </c>
      <c r="D5" s="6" t="s">
        <v>39</v>
      </c>
      <c r="E5" s="7"/>
      <c r="F5" s="11">
        <v>4.8946759259259259E-2</v>
      </c>
      <c r="G5" s="8">
        <f t="shared" ref="G5:G8" si="1">(HOUR(F5)*60*60)+(MINUTE(F5)*60)+SECOND(F5)</f>
        <v>4229</v>
      </c>
      <c r="H5" s="9">
        <v>1.133</v>
      </c>
      <c r="I5" s="8">
        <f t="shared" si="0"/>
        <v>3732.568402471315</v>
      </c>
      <c r="J5" s="10">
        <f t="shared" ref="J5:J7" si="2">RANK(I5,$I$4:$I$8,1)</f>
        <v>4</v>
      </c>
      <c r="K5" s="10"/>
      <c r="L5" s="8"/>
      <c r="M5" s="10"/>
      <c r="N5" s="26">
        <f t="shared" ref="N5:N8" si="3">(I5-$I$7)/I5</f>
        <v>0.37772117813948186</v>
      </c>
    </row>
    <row r="6" spans="1:14" x14ac:dyDescent="0.2">
      <c r="A6" s="1" t="s">
        <v>30</v>
      </c>
      <c r="B6" s="1" t="s">
        <v>36</v>
      </c>
      <c r="C6" s="23" t="s">
        <v>37</v>
      </c>
      <c r="D6" s="6"/>
      <c r="E6" s="7"/>
      <c r="F6" s="11">
        <v>2.8067129629629626E-2</v>
      </c>
      <c r="G6" s="8">
        <f t="shared" si="1"/>
        <v>2425</v>
      </c>
      <c r="H6" s="9">
        <v>1.097</v>
      </c>
      <c r="I6" s="8">
        <f t="shared" si="0"/>
        <v>2210.5742935278031</v>
      </c>
      <c r="J6" s="10">
        <f t="shared" si="2"/>
        <v>1</v>
      </c>
      <c r="K6" s="10"/>
      <c r="L6" s="8"/>
      <c r="M6" s="10"/>
      <c r="N6" s="26">
        <f t="shared" si="3"/>
        <v>-5.0721649484536065E-2</v>
      </c>
    </row>
    <row r="7" spans="1:14" x14ac:dyDescent="0.2">
      <c r="A7" s="1" t="s">
        <v>30</v>
      </c>
      <c r="B7">
        <v>75228</v>
      </c>
      <c r="C7" s="25" t="s">
        <v>38</v>
      </c>
      <c r="E7" s="7"/>
      <c r="F7" s="11">
        <v>2.9490740740740744E-2</v>
      </c>
      <c r="G7" s="8">
        <f t="shared" si="1"/>
        <v>2548</v>
      </c>
      <c r="H7" s="4">
        <v>1.097</v>
      </c>
      <c r="I7" s="8">
        <f t="shared" si="0"/>
        <v>2322.6982680036463</v>
      </c>
      <c r="J7" s="10">
        <f t="shared" si="2"/>
        <v>3</v>
      </c>
      <c r="K7" s="9"/>
      <c r="L7" s="8"/>
      <c r="M7" s="10"/>
      <c r="N7" s="26">
        <f t="shared" si="3"/>
        <v>0</v>
      </c>
    </row>
    <row r="8" spans="1:14" x14ac:dyDescent="0.2">
      <c r="A8" s="1" t="s">
        <v>31</v>
      </c>
      <c r="B8" s="1" t="s">
        <v>32</v>
      </c>
      <c r="C8" s="23" t="s">
        <v>33</v>
      </c>
      <c r="D8" s="6"/>
      <c r="E8" s="10"/>
      <c r="F8" s="11">
        <v>2.9085648148148149E-2</v>
      </c>
      <c r="G8" s="8">
        <f t="shared" si="1"/>
        <v>2513</v>
      </c>
      <c r="H8" s="9">
        <v>1.1040000000000001</v>
      </c>
      <c r="I8" s="8">
        <f t="shared" si="0"/>
        <v>2276.268115942029</v>
      </c>
      <c r="J8" s="10">
        <f>RANK(I8,$I$4:$I$8,1)</f>
        <v>2</v>
      </c>
      <c r="K8" s="10"/>
      <c r="L8" s="8"/>
      <c r="M8" s="10"/>
      <c r="N8" s="26">
        <f t="shared" si="3"/>
        <v>-2.0397488211709294E-2</v>
      </c>
    </row>
    <row r="9" spans="1:14" x14ac:dyDescent="0.2">
      <c r="A9" s="6"/>
      <c r="B9" s="6"/>
      <c r="C9" s="6"/>
      <c r="D9" s="6"/>
      <c r="E9" s="10"/>
      <c r="F9" s="11"/>
      <c r="G9" s="8"/>
      <c r="H9" s="9"/>
      <c r="I9" s="8"/>
      <c r="J9" s="10"/>
      <c r="K9" s="10"/>
      <c r="L9" s="8"/>
      <c r="M9" s="10"/>
      <c r="N9" s="26"/>
    </row>
    <row r="10" spans="1:14" x14ac:dyDescent="0.2">
      <c r="A10" s="6"/>
      <c r="B10" s="6"/>
      <c r="C10" s="6"/>
      <c r="D10" s="6"/>
      <c r="E10" s="10"/>
      <c r="F10" s="10"/>
      <c r="G10" s="8">
        <f t="shared" ref="G10:G27" si="4">(HOUR(F10-E10)*60*60)+(MINUTE(F10-E10)*60)+SECOND(F10-E10)</f>
        <v>0</v>
      </c>
      <c r="H10" s="10"/>
      <c r="I10" s="8">
        <f t="shared" si="0"/>
        <v>0</v>
      </c>
      <c r="J10" s="10"/>
      <c r="K10" s="10"/>
      <c r="L10" s="8">
        <f t="shared" ref="L10:L27" si="5">(G10/(IF(K10, K10, 1)))</f>
        <v>0</v>
      </c>
      <c r="M10" s="10"/>
    </row>
    <row r="11" spans="1:14" x14ac:dyDescent="0.2">
      <c r="A11" s="6"/>
      <c r="B11" s="6"/>
      <c r="C11" s="6"/>
      <c r="D11" s="6"/>
      <c r="E11" s="10"/>
      <c r="F11" s="10"/>
      <c r="G11" s="8">
        <f t="shared" si="4"/>
        <v>0</v>
      </c>
      <c r="H11" s="10"/>
      <c r="I11" s="8">
        <f t="shared" si="0"/>
        <v>0</v>
      </c>
      <c r="J11" s="10"/>
      <c r="K11" s="10"/>
      <c r="L11" s="8">
        <f t="shared" si="5"/>
        <v>0</v>
      </c>
      <c r="M11" s="10"/>
    </row>
    <row r="12" spans="1:14" x14ac:dyDescent="0.2">
      <c r="A12" s="6"/>
      <c r="B12" s="23"/>
      <c r="D12" s="6"/>
      <c r="E12" s="10"/>
      <c r="F12" s="10"/>
      <c r="G12" s="8">
        <f t="shared" si="4"/>
        <v>0</v>
      </c>
      <c r="H12" s="10"/>
      <c r="I12" s="8">
        <f t="shared" si="0"/>
        <v>0</v>
      </c>
      <c r="J12" s="10"/>
      <c r="K12" s="10"/>
      <c r="L12" s="8">
        <f t="shared" si="5"/>
        <v>0</v>
      </c>
      <c r="M12" s="10"/>
    </row>
    <row r="13" spans="1:14" x14ac:dyDescent="0.2">
      <c r="A13" s="6"/>
      <c r="B13" s="6"/>
      <c r="C13" s="6"/>
      <c r="D13" s="6"/>
      <c r="E13" s="10"/>
      <c r="F13" s="10"/>
      <c r="G13" s="8">
        <f t="shared" si="4"/>
        <v>0</v>
      </c>
      <c r="H13" s="10"/>
      <c r="I13" s="8">
        <f t="shared" si="0"/>
        <v>0</v>
      </c>
      <c r="J13" s="10"/>
      <c r="K13" s="10"/>
      <c r="L13" s="8">
        <f t="shared" si="5"/>
        <v>0</v>
      </c>
      <c r="M13" s="10"/>
    </row>
    <row r="14" spans="1:14" x14ac:dyDescent="0.2">
      <c r="A14" s="6"/>
      <c r="B14" s="6"/>
      <c r="C14" s="6"/>
      <c r="D14" s="6"/>
      <c r="E14" s="10"/>
      <c r="F14" s="10"/>
      <c r="G14" s="8">
        <f t="shared" si="4"/>
        <v>0</v>
      </c>
      <c r="H14" s="10"/>
      <c r="I14" s="8">
        <f t="shared" si="0"/>
        <v>0</v>
      </c>
      <c r="J14" s="10"/>
      <c r="K14" s="10"/>
      <c r="L14" s="8">
        <f t="shared" si="5"/>
        <v>0</v>
      </c>
      <c r="M14" s="10"/>
    </row>
    <row r="15" spans="1:14" x14ac:dyDescent="0.2">
      <c r="A15" s="6"/>
      <c r="B15" s="6"/>
      <c r="C15" s="6"/>
      <c r="D15" s="6"/>
      <c r="E15" s="10"/>
      <c r="F15" s="10"/>
      <c r="G15" s="8">
        <f t="shared" si="4"/>
        <v>0</v>
      </c>
      <c r="H15" s="10"/>
      <c r="I15" s="8">
        <f t="shared" si="0"/>
        <v>0</v>
      </c>
      <c r="J15" s="10"/>
      <c r="K15" s="10"/>
      <c r="L15" s="8">
        <f t="shared" si="5"/>
        <v>0</v>
      </c>
      <c r="M15" s="10"/>
    </row>
    <row r="16" spans="1:14" x14ac:dyDescent="0.2">
      <c r="A16" s="6"/>
      <c r="B16" s="6"/>
      <c r="C16" s="6"/>
      <c r="D16" s="6"/>
      <c r="E16" s="10"/>
      <c r="F16" s="10"/>
      <c r="G16" s="8">
        <f t="shared" si="4"/>
        <v>0</v>
      </c>
      <c r="H16" s="10"/>
      <c r="I16" s="8">
        <f t="shared" si="0"/>
        <v>0</v>
      </c>
      <c r="J16" s="10"/>
      <c r="K16" s="10"/>
      <c r="L16" s="8">
        <f t="shared" si="5"/>
        <v>0</v>
      </c>
      <c r="M16" s="10"/>
    </row>
    <row r="17" spans="1:13" x14ac:dyDescent="0.2">
      <c r="A17" s="6"/>
      <c r="B17" s="6"/>
      <c r="C17" s="6"/>
      <c r="D17" s="6"/>
      <c r="E17" s="10"/>
      <c r="F17" s="10"/>
      <c r="G17" s="8">
        <f t="shared" si="4"/>
        <v>0</v>
      </c>
      <c r="H17" s="10"/>
      <c r="I17" s="8">
        <f t="shared" si="0"/>
        <v>0</v>
      </c>
      <c r="J17" s="10"/>
      <c r="K17" s="10"/>
      <c r="L17" s="8">
        <f t="shared" si="5"/>
        <v>0</v>
      </c>
      <c r="M17" s="10"/>
    </row>
    <row r="18" spans="1:13" x14ac:dyDescent="0.2">
      <c r="A18" s="6"/>
      <c r="B18" s="6"/>
      <c r="C18" s="6"/>
      <c r="D18" s="6"/>
      <c r="E18" s="10"/>
      <c r="F18" s="10"/>
      <c r="G18" s="8">
        <f t="shared" si="4"/>
        <v>0</v>
      </c>
      <c r="H18" s="10"/>
      <c r="I18" s="8">
        <f t="shared" si="0"/>
        <v>0</v>
      </c>
      <c r="J18" s="10"/>
      <c r="K18" s="10"/>
      <c r="L18" s="8">
        <f t="shared" si="5"/>
        <v>0</v>
      </c>
      <c r="M18" s="10"/>
    </row>
    <row r="19" spans="1:13" x14ac:dyDescent="0.2">
      <c r="A19" s="6"/>
      <c r="B19" s="6"/>
      <c r="C19" s="6"/>
      <c r="D19" s="6"/>
      <c r="E19" s="10"/>
      <c r="F19" s="10"/>
      <c r="G19" s="8">
        <f t="shared" si="4"/>
        <v>0</v>
      </c>
      <c r="H19" s="10"/>
      <c r="I19" s="8">
        <f t="shared" si="0"/>
        <v>0</v>
      </c>
      <c r="J19" s="10"/>
      <c r="K19" s="10"/>
      <c r="L19" s="8">
        <f t="shared" si="5"/>
        <v>0</v>
      </c>
      <c r="M19" s="10"/>
    </row>
    <row r="20" spans="1:13" x14ac:dyDescent="0.2">
      <c r="A20" s="6"/>
      <c r="B20" s="6"/>
      <c r="C20" s="6"/>
      <c r="D20" s="6"/>
      <c r="E20" s="10"/>
      <c r="F20" s="10"/>
      <c r="G20" s="8">
        <f t="shared" si="4"/>
        <v>0</v>
      </c>
      <c r="H20" s="10"/>
      <c r="I20" s="8">
        <f t="shared" si="0"/>
        <v>0</v>
      </c>
      <c r="J20" s="10"/>
      <c r="K20" s="10"/>
      <c r="L20" s="8">
        <f t="shared" si="5"/>
        <v>0</v>
      </c>
      <c r="M20" s="10"/>
    </row>
    <row r="21" spans="1:13" x14ac:dyDescent="0.2">
      <c r="A21" s="6"/>
      <c r="B21" s="6"/>
      <c r="C21" s="6"/>
      <c r="D21" s="6"/>
      <c r="E21" s="10"/>
      <c r="F21" s="10"/>
      <c r="G21" s="8">
        <f t="shared" si="4"/>
        <v>0</v>
      </c>
      <c r="H21" s="10"/>
      <c r="I21" s="8">
        <f t="shared" si="0"/>
        <v>0</v>
      </c>
      <c r="J21" s="10"/>
      <c r="K21" s="10"/>
      <c r="L21" s="8">
        <f t="shared" si="5"/>
        <v>0</v>
      </c>
      <c r="M21" s="10"/>
    </row>
    <row r="22" spans="1:13" x14ac:dyDescent="0.2">
      <c r="A22" s="6"/>
      <c r="B22" s="6"/>
      <c r="C22" s="6"/>
      <c r="D22" s="6"/>
      <c r="E22" s="10"/>
      <c r="F22" s="10"/>
      <c r="G22" s="8">
        <f t="shared" si="4"/>
        <v>0</v>
      </c>
      <c r="H22" s="10"/>
      <c r="I22" s="8">
        <f t="shared" si="0"/>
        <v>0</v>
      </c>
      <c r="J22" s="10"/>
      <c r="K22" s="10"/>
      <c r="L22" s="8">
        <f t="shared" si="5"/>
        <v>0</v>
      </c>
      <c r="M22" s="10"/>
    </row>
    <row r="23" spans="1:13" x14ac:dyDescent="0.2">
      <c r="A23" s="6"/>
      <c r="B23" s="6"/>
      <c r="C23" s="6"/>
      <c r="D23" s="6"/>
      <c r="E23" s="10"/>
      <c r="F23" s="10"/>
      <c r="G23" s="8">
        <f t="shared" si="4"/>
        <v>0</v>
      </c>
      <c r="H23" s="10"/>
      <c r="I23" s="8">
        <f t="shared" si="0"/>
        <v>0</v>
      </c>
      <c r="J23" s="10"/>
      <c r="K23" s="10"/>
      <c r="L23" s="8">
        <f t="shared" si="5"/>
        <v>0</v>
      </c>
      <c r="M23" s="10"/>
    </row>
    <row r="24" spans="1:13" x14ac:dyDescent="0.2">
      <c r="A24" s="6"/>
      <c r="B24" s="6"/>
      <c r="C24" s="6"/>
      <c r="D24" s="6"/>
      <c r="E24" s="10"/>
      <c r="F24" s="10"/>
      <c r="G24" s="8">
        <f t="shared" si="4"/>
        <v>0</v>
      </c>
      <c r="H24" s="10"/>
      <c r="I24" s="8">
        <f t="shared" si="0"/>
        <v>0</v>
      </c>
      <c r="J24" s="10"/>
      <c r="K24" s="10"/>
      <c r="L24" s="8">
        <f t="shared" si="5"/>
        <v>0</v>
      </c>
      <c r="M24" s="10"/>
    </row>
    <row r="25" spans="1:13" x14ac:dyDescent="0.2">
      <c r="A25" s="6"/>
      <c r="B25" s="6"/>
      <c r="C25" s="6"/>
      <c r="D25" s="6"/>
      <c r="E25" s="10"/>
      <c r="F25" s="10"/>
      <c r="G25" s="8">
        <f t="shared" si="4"/>
        <v>0</v>
      </c>
      <c r="H25" s="10"/>
      <c r="I25" s="8">
        <f t="shared" si="0"/>
        <v>0</v>
      </c>
      <c r="J25" s="10"/>
      <c r="K25" s="10"/>
      <c r="L25" s="8">
        <f t="shared" si="5"/>
        <v>0</v>
      </c>
      <c r="M25" s="10"/>
    </row>
    <row r="26" spans="1:13" x14ac:dyDescent="0.2">
      <c r="A26" s="6"/>
      <c r="B26" s="6"/>
      <c r="C26" s="6"/>
      <c r="D26" s="6"/>
      <c r="E26" s="10"/>
      <c r="F26" s="10"/>
      <c r="G26" s="8">
        <f t="shared" si="4"/>
        <v>0</v>
      </c>
      <c r="H26" s="10"/>
      <c r="I26" s="8">
        <f t="shared" si="0"/>
        <v>0</v>
      </c>
      <c r="J26" s="10"/>
      <c r="K26" s="10"/>
      <c r="L26" s="8">
        <f t="shared" si="5"/>
        <v>0</v>
      </c>
      <c r="M26" s="10"/>
    </row>
    <row r="27" spans="1:13" x14ac:dyDescent="0.2">
      <c r="A27" s="6"/>
      <c r="B27" s="6"/>
      <c r="C27" s="6"/>
      <c r="D27" s="6"/>
      <c r="E27" s="10"/>
      <c r="F27" s="10"/>
      <c r="G27" s="8">
        <f t="shared" si="4"/>
        <v>0</v>
      </c>
      <c r="H27" s="10"/>
      <c r="I27" s="8">
        <f t="shared" si="0"/>
        <v>0</v>
      </c>
      <c r="J27" s="10"/>
      <c r="K27" s="10"/>
      <c r="L27" s="8">
        <f t="shared" si="5"/>
        <v>0</v>
      </c>
      <c r="M27" s="10"/>
    </row>
  </sheetData>
  <mergeCells count="3">
    <mergeCell ref="A1:M1"/>
    <mergeCell ref="F2:G2"/>
    <mergeCell ref="L2:M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Rik Alewijnse</cp:lastModifiedBy>
  <cp:lastPrinted>2014-05-18T11:23:47Z</cp:lastPrinted>
  <dcterms:created xsi:type="dcterms:W3CDTF">2011-03-28T17:05:43Z</dcterms:created>
  <dcterms:modified xsi:type="dcterms:W3CDTF">2017-07-11T09:24:42Z</dcterms:modified>
</cp:coreProperties>
</file>