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9320" windowHeight="11760" tabRatio="500" activeTab="2"/>
  </bookViews>
  <sheets>
    <sheet name="Overall" sheetId="7" r:id="rId1"/>
    <sheet name="1" sheetId="9" r:id="rId2"/>
    <sheet name="2" sheetId="21" r:id="rId3"/>
  </sheets>
  <calcPr calcId="114210" concurrentCalc="0"/>
</workbook>
</file>

<file path=xl/calcChain.xml><?xml version="1.0" encoding="utf-8"?>
<calcChain xmlns="http://schemas.openxmlformats.org/spreadsheetml/2006/main">
  <c r="M12" i="7"/>
  <c r="M13"/>
  <c r="M14"/>
  <c r="M15"/>
  <c r="M16"/>
  <c r="M17"/>
  <c r="M18"/>
  <c r="M19"/>
  <c r="M20"/>
  <c r="M21"/>
  <c r="M11"/>
  <c r="J20"/>
  <c r="L20"/>
  <c r="J21"/>
  <c r="L21"/>
  <c r="F21"/>
  <c r="F20"/>
  <c r="I5" i="21"/>
  <c r="I6"/>
  <c r="I7"/>
  <c r="I8"/>
  <c r="I10"/>
  <c r="I12"/>
  <c r="I13"/>
  <c r="I4"/>
  <c r="F7"/>
  <c r="F4"/>
  <c r="H4"/>
  <c r="F6"/>
  <c r="H6"/>
  <c r="F5"/>
  <c r="H5"/>
  <c r="H7"/>
  <c r="F8"/>
  <c r="H8"/>
  <c r="F10"/>
  <c r="H10"/>
  <c r="F12"/>
  <c r="H12"/>
  <c r="F13"/>
  <c r="H13"/>
  <c r="K13"/>
  <c r="K14"/>
  <c r="F15"/>
  <c r="H15"/>
  <c r="K15"/>
  <c r="F16"/>
  <c r="H16"/>
  <c r="K16"/>
  <c r="F17"/>
  <c r="H17"/>
  <c r="K17"/>
  <c r="F18"/>
  <c r="H18"/>
  <c r="K18"/>
  <c r="F19"/>
  <c r="H19"/>
  <c r="K19"/>
  <c r="F20"/>
  <c r="H20"/>
  <c r="K20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10" i="9"/>
  <c r="H10"/>
  <c r="F11"/>
  <c r="H11"/>
  <c r="F12"/>
  <c r="H12"/>
  <c r="F4"/>
  <c r="H4"/>
  <c r="F5"/>
  <c r="H5"/>
  <c r="I6"/>
  <c r="I7"/>
  <c r="I8"/>
  <c r="I9"/>
  <c r="I10"/>
  <c r="I11"/>
  <c r="I12"/>
  <c r="I4"/>
  <c r="I5"/>
  <c r="H7"/>
  <c r="H8"/>
  <c r="H9"/>
  <c r="F9"/>
  <c r="F7"/>
  <c r="F6"/>
  <c r="H6"/>
  <c r="F8"/>
  <c r="F13"/>
  <c r="H13"/>
  <c r="F14"/>
  <c r="H14"/>
  <c r="J9" i="7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F27" i="9"/>
  <c r="K27"/>
  <c r="H27"/>
  <c r="F26"/>
  <c r="K26"/>
  <c r="H26"/>
  <c r="F25"/>
  <c r="K25"/>
  <c r="H25"/>
  <c r="F24"/>
  <c r="K24"/>
  <c r="H24"/>
  <c r="F23"/>
  <c r="K23"/>
  <c r="H23"/>
  <c r="F22"/>
  <c r="K22"/>
  <c r="H22"/>
  <c r="F21"/>
  <c r="K21"/>
  <c r="H21"/>
  <c r="F20"/>
  <c r="K20"/>
  <c r="H20"/>
  <c r="F19"/>
  <c r="K19"/>
  <c r="H19"/>
  <c r="F18"/>
  <c r="K18"/>
  <c r="H18"/>
  <c r="F17"/>
  <c r="K17"/>
  <c r="H17"/>
  <c r="F16"/>
  <c r="K16"/>
  <c r="H16"/>
  <c r="F15"/>
  <c r="K15"/>
  <c r="H15"/>
  <c r="K14"/>
  <c r="K13"/>
</calcChain>
</file>

<file path=xl/comments1.xml><?xml version="1.0" encoding="utf-8"?>
<comments xmlns="http://schemas.openxmlformats.org/spreadsheetml/2006/main">
  <authors>
    <author>Rik Alewijnse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1 lap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year = 1984
</t>
        </r>
      </text>
    </comment>
    <comment ref="E7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1 lap</t>
        </r>
      </text>
    </comment>
  </commentList>
</comments>
</file>

<file path=xl/comments2.xml><?xml version="1.0" encoding="utf-8"?>
<comments xmlns="http://schemas.openxmlformats.org/spreadsheetml/2006/main">
  <authors>
    <author>Rik Alewijnse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2 laps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year = 1984
</t>
        </r>
      </text>
    </comment>
    <comment ref="E7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2 lap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did not cross line after lap 1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Rik Alewijnse:</t>
        </r>
        <r>
          <rPr>
            <sz val="9"/>
            <color indexed="81"/>
            <rFont val="Tahoma"/>
            <charset val="1"/>
          </rPr>
          <t xml:space="preserve">
did not cross line after lap 1</t>
        </r>
      </text>
    </comment>
  </commentList>
</comments>
</file>

<file path=xl/sharedStrings.xml><?xml version="1.0" encoding="utf-8"?>
<sst xmlns="http://schemas.openxmlformats.org/spreadsheetml/2006/main" count="134" uniqueCount="76">
  <si>
    <t>HELM</t>
  </si>
  <si>
    <t>CREW</t>
  </si>
  <si>
    <t>PY</t>
  </si>
  <si>
    <t>CORRECTED TIME</t>
  </si>
  <si>
    <t>PPY</t>
  </si>
  <si>
    <t xml:space="preserve">PY POSITION </t>
  </si>
  <si>
    <t>PPY POSITION</t>
  </si>
  <si>
    <t>Race 1</t>
  </si>
  <si>
    <t>Race 2</t>
  </si>
  <si>
    <t>TOLLESBURY SAILING CLUB DINGHY RACING RESULTS</t>
  </si>
  <si>
    <t>BOAT NO: CLASS</t>
  </si>
  <si>
    <t>ELAPSED TIME (SECONDS)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</si>
  <si>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</si>
  <si>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</si>
  <si>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</si>
  <si>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</si>
  <si>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</si>
  <si>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</si>
  <si>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</si>
  <si>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</si>
  <si>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</si>
  <si>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Series</t>
  </si>
  <si>
    <t>Starters</t>
  </si>
  <si>
    <t>GP14</t>
  </si>
  <si>
    <t>Rik</t>
  </si>
  <si>
    <t>Danny Carter</t>
  </si>
  <si>
    <t>Austin Barber</t>
  </si>
  <si>
    <t>Roger Palmer</t>
  </si>
  <si>
    <t>Hazel Schofield</t>
  </si>
  <si>
    <t>George Rogers</t>
  </si>
  <si>
    <t>Laser</t>
  </si>
  <si>
    <t>Lsr 75228</t>
  </si>
  <si>
    <t>Martin Smith</t>
  </si>
  <si>
    <t>Bob</t>
  </si>
  <si>
    <t>ELAPSED TIME</t>
  </si>
  <si>
    <t>GP14 13958</t>
  </si>
  <si>
    <t>Jilly Wilkinson</t>
  </si>
  <si>
    <t>Tessa Bartlett</t>
  </si>
  <si>
    <t>GP14 13545</t>
  </si>
  <si>
    <t>Greg Bartlett</t>
  </si>
  <si>
    <t>George Barber</t>
  </si>
  <si>
    <t>Will Porter</t>
  </si>
  <si>
    <t>GP14 13956</t>
  </si>
  <si>
    <t>Dave Walsh</t>
  </si>
  <si>
    <t>DSQ</t>
  </si>
  <si>
    <t>Topper</t>
  </si>
  <si>
    <t>National 12</t>
  </si>
  <si>
    <t>Tpr 42765</t>
  </si>
  <si>
    <t>Toby Porter</t>
  </si>
  <si>
    <t>N12 3214</t>
  </si>
  <si>
    <t>Tpr 43216</t>
  </si>
  <si>
    <t>Lsr 150245</t>
  </si>
  <si>
    <t>Nick Lynn</t>
  </si>
  <si>
    <t>GP14 13277</t>
  </si>
  <si>
    <t>Andy Hobden</t>
  </si>
  <si>
    <t>Phillipa Hobden</t>
  </si>
  <si>
    <t>LsrR 177612</t>
  </si>
  <si>
    <t>LAser</t>
  </si>
  <si>
    <t>Laser Radial</t>
  </si>
  <si>
    <t>RTD</t>
  </si>
  <si>
    <t>GP14 1629</t>
  </si>
  <si>
    <t>GP15</t>
  </si>
  <si>
    <t>GP16</t>
  </si>
  <si>
    <t>Jonathan</t>
  </si>
  <si>
    <t>June Trophy</t>
  </si>
  <si>
    <t>DATE:01/06/2014</t>
  </si>
  <si>
    <t>WIND STRENGTH: F3-4</t>
  </si>
  <si>
    <t>WIND DIRECTION: E</t>
  </si>
  <si>
    <t>RACE: June Trophy 1</t>
  </si>
  <si>
    <t>COURSE: 9p, 6p, 10s, 4p start/fin x2</t>
  </si>
  <si>
    <t>RO: Jon Brooks
SB: Bob &amp; Rik</t>
  </si>
  <si>
    <t>DATE: 01/06/2014</t>
  </si>
  <si>
    <t>WIND STRENGTH: F3</t>
  </si>
  <si>
    <t>RACE: June Trophy 2</t>
  </si>
  <si>
    <t>COURSE: 6s, 9s, 10p, start/fin x3</t>
  </si>
  <si>
    <t>RO: Jon Brook
SB: Bob &amp; Rik</t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</si>
</sst>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8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16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workbookViewId="0">
      <selection activeCell="D10" sqref="D10"/>
    </sheetView>
  </sheetViews>
  <sheetFormatPr defaultRowHeight="12.75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7" width="10.375" bestFit="1" customWidth="1"/>
    <col min="8" max="8" width="2.625" customWidth="1"/>
    <col min="10" max="10" width="8.5" bestFit="1" customWidth="1"/>
    <col min="11" max="11" width="13.625" bestFit="1" customWidth="1"/>
    <col min="13" max="13" width="8.375" bestFit="1" customWidth="1"/>
  </cols>
  <sheetData>
    <row r="1" spans="2:13" ht="15">
      <c r="B1" s="18" t="s">
        <v>12</v>
      </c>
      <c r="D1" s="18" t="s">
        <v>64</v>
      </c>
      <c r="G1" s="18" t="s">
        <v>13</v>
      </c>
    </row>
    <row r="3" spans="2:13">
      <c r="B3" s="19" t="s">
        <v>14</v>
      </c>
      <c r="C3" s="19" t="s">
        <v>15</v>
      </c>
      <c r="D3" s="19" t="s">
        <v>16</v>
      </c>
      <c r="E3" s="19" t="s">
        <v>17</v>
      </c>
      <c r="F3" t="s">
        <v>63</v>
      </c>
      <c r="G3" t="s">
        <v>24</v>
      </c>
      <c r="H3" s="20"/>
      <c r="J3" s="19" t="s">
        <v>18</v>
      </c>
      <c r="K3" s="19" t="s">
        <v>19</v>
      </c>
      <c r="L3" s="19" t="s">
        <v>18</v>
      </c>
      <c r="M3" s="19" t="s">
        <v>20</v>
      </c>
    </row>
    <row r="4" spans="2:13">
      <c r="B4" s="19"/>
      <c r="C4" s="19"/>
      <c r="D4" s="19"/>
      <c r="E4" s="19"/>
      <c r="F4" t="s">
        <v>33</v>
      </c>
      <c r="H4" s="20"/>
      <c r="I4" s="19"/>
      <c r="J4" s="19"/>
      <c r="K4" s="19"/>
      <c r="L4" s="19"/>
      <c r="M4" s="19"/>
    </row>
    <row r="5" spans="2:13">
      <c r="B5" s="19"/>
      <c r="C5" s="19"/>
      <c r="D5" s="19"/>
      <c r="E5" s="19"/>
      <c r="F5" s="20"/>
      <c r="G5" s="20"/>
      <c r="H5" s="20"/>
      <c r="I5" s="19"/>
      <c r="J5" s="19"/>
      <c r="K5" s="19"/>
      <c r="L5" s="19"/>
      <c r="M5" s="19"/>
    </row>
    <row r="6" spans="2:13">
      <c r="B6" s="19"/>
      <c r="C6" s="19"/>
      <c r="D6" s="19"/>
      <c r="E6" s="19"/>
      <c r="F6" s="19" t="s">
        <v>7</v>
      </c>
      <c r="G6" s="19" t="s">
        <v>8</v>
      </c>
      <c r="H6" s="19"/>
    </row>
    <row r="7" spans="2:13">
      <c r="F7" s="22">
        <v>40329</v>
      </c>
      <c r="G7" s="22"/>
      <c r="J7" s="19" t="s">
        <v>21</v>
      </c>
    </row>
    <row r="8" spans="2:13">
      <c r="F8" s="19" t="s">
        <v>22</v>
      </c>
      <c r="G8" s="19" t="s">
        <v>22</v>
      </c>
      <c r="H8" s="19"/>
      <c r="J8" s="19" t="s">
        <v>22</v>
      </c>
    </row>
    <row r="9" spans="2:13">
      <c r="F9">
        <v>9</v>
      </c>
      <c r="G9">
        <v>11</v>
      </c>
      <c r="J9">
        <f>COUNTA(D11:D33)</f>
        <v>11</v>
      </c>
      <c r="K9" t="s">
        <v>17</v>
      </c>
    </row>
    <row r="10" spans="2:13">
      <c r="B10" t="s">
        <v>17</v>
      </c>
      <c r="C10" t="s">
        <v>17</v>
      </c>
      <c r="D10" t="s">
        <v>17</v>
      </c>
    </row>
    <row r="11" spans="2:13" ht="12.75" customHeight="1">
      <c r="B11" t="s">
        <v>45</v>
      </c>
      <c r="C11">
        <v>42765</v>
      </c>
      <c r="D11" t="s">
        <v>48</v>
      </c>
      <c r="F11">
        <v>9</v>
      </c>
      <c r="G11">
        <v>8</v>
      </c>
      <c r="J11">
        <f t="shared" ref="J11:J21" si="0">SUM(F11:G11)</f>
        <v>17</v>
      </c>
      <c r="L11">
        <f>J11-K11</f>
        <v>17</v>
      </c>
      <c r="M11">
        <f>RANK(L11,$L$11:$L$21,1)</f>
        <v>7</v>
      </c>
    </row>
    <row r="12" spans="2:13">
      <c r="B12" t="s">
        <v>30</v>
      </c>
      <c r="C12">
        <v>75228</v>
      </c>
      <c r="D12" t="s">
        <v>32</v>
      </c>
      <c r="F12">
        <v>3</v>
      </c>
      <c r="G12">
        <v>5</v>
      </c>
      <c r="J12">
        <f t="shared" si="0"/>
        <v>8</v>
      </c>
      <c r="L12">
        <f t="shared" ref="L12:L19" si="1">J12-K12</f>
        <v>8</v>
      </c>
      <c r="M12">
        <f t="shared" ref="M12:M21" si="2">RANK(L12,$L$11:$L$21,1)</f>
        <v>4</v>
      </c>
    </row>
    <row r="13" spans="2:13">
      <c r="B13" t="s">
        <v>46</v>
      </c>
      <c r="C13">
        <v>3214</v>
      </c>
      <c r="D13" t="s">
        <v>40</v>
      </c>
      <c r="F13">
        <v>5</v>
      </c>
      <c r="G13">
        <v>3</v>
      </c>
      <c r="J13">
        <f t="shared" si="0"/>
        <v>8</v>
      </c>
      <c r="L13">
        <f t="shared" si="1"/>
        <v>8</v>
      </c>
      <c r="M13">
        <f t="shared" si="2"/>
        <v>4</v>
      </c>
    </row>
    <row r="14" spans="2:13">
      <c r="B14" t="s">
        <v>45</v>
      </c>
      <c r="C14">
        <v>43216</v>
      </c>
      <c r="D14" t="s">
        <v>26</v>
      </c>
      <c r="F14">
        <v>6</v>
      </c>
      <c r="G14">
        <v>6</v>
      </c>
      <c r="J14">
        <f t="shared" si="0"/>
        <v>12</v>
      </c>
      <c r="L14">
        <f t="shared" si="1"/>
        <v>12</v>
      </c>
      <c r="M14">
        <f t="shared" si="2"/>
        <v>6</v>
      </c>
    </row>
    <row r="15" spans="2:13">
      <c r="B15" t="s">
        <v>23</v>
      </c>
      <c r="C15" s="21">
        <v>13545</v>
      </c>
      <c r="D15" t="s">
        <v>37</v>
      </c>
      <c r="F15">
        <v>1</v>
      </c>
      <c r="G15">
        <v>1</v>
      </c>
      <c r="J15" s="3">
        <f t="shared" si="0"/>
        <v>2</v>
      </c>
      <c r="L15" s="3">
        <f t="shared" si="1"/>
        <v>2</v>
      </c>
      <c r="M15">
        <f t="shared" si="2"/>
        <v>1</v>
      </c>
    </row>
    <row r="16" spans="2:13">
      <c r="B16" s="21" t="s">
        <v>57</v>
      </c>
      <c r="C16" s="21">
        <v>150245</v>
      </c>
      <c r="D16" t="s">
        <v>52</v>
      </c>
      <c r="F16">
        <v>8</v>
      </c>
      <c r="G16">
        <v>12</v>
      </c>
      <c r="J16">
        <f t="shared" si="0"/>
        <v>20</v>
      </c>
      <c r="L16">
        <f t="shared" si="1"/>
        <v>20</v>
      </c>
      <c r="M16">
        <f t="shared" si="2"/>
        <v>9</v>
      </c>
    </row>
    <row r="17" spans="2:13">
      <c r="B17" s="21" t="s">
        <v>23</v>
      </c>
      <c r="C17" s="21">
        <v>13277</v>
      </c>
      <c r="D17" t="s">
        <v>54</v>
      </c>
      <c r="F17">
        <v>4</v>
      </c>
      <c r="G17">
        <v>2</v>
      </c>
      <c r="J17">
        <f t="shared" si="0"/>
        <v>6</v>
      </c>
      <c r="L17">
        <f t="shared" si="1"/>
        <v>6</v>
      </c>
      <c r="M17">
        <f t="shared" si="2"/>
        <v>2</v>
      </c>
    </row>
    <row r="18" spans="2:13">
      <c r="B18" t="s">
        <v>58</v>
      </c>
      <c r="C18" s="21">
        <v>177612</v>
      </c>
      <c r="D18" t="s">
        <v>25</v>
      </c>
      <c r="F18">
        <v>7</v>
      </c>
      <c r="G18">
        <v>12</v>
      </c>
      <c r="J18">
        <f t="shared" si="0"/>
        <v>19</v>
      </c>
      <c r="L18">
        <f t="shared" si="1"/>
        <v>19</v>
      </c>
      <c r="M18">
        <f t="shared" si="2"/>
        <v>8</v>
      </c>
    </row>
    <row r="19" spans="2:13">
      <c r="B19" t="s">
        <v>23</v>
      </c>
      <c r="C19" s="21">
        <v>13958</v>
      </c>
      <c r="D19" t="s">
        <v>29</v>
      </c>
      <c r="F19">
        <v>2</v>
      </c>
      <c r="G19">
        <v>4</v>
      </c>
      <c r="J19">
        <f t="shared" si="0"/>
        <v>6</v>
      </c>
      <c r="L19">
        <f t="shared" si="1"/>
        <v>6</v>
      </c>
      <c r="M19">
        <f t="shared" si="2"/>
        <v>2</v>
      </c>
    </row>
    <row r="20" spans="2:13">
      <c r="B20" t="s">
        <v>61</v>
      </c>
      <c r="C20" s="21">
        <v>1629</v>
      </c>
      <c r="D20" t="s">
        <v>43</v>
      </c>
      <c r="F20">
        <f>$J$9+2</f>
        <v>13</v>
      </c>
      <c r="G20">
        <v>7</v>
      </c>
      <c r="J20">
        <f t="shared" si="0"/>
        <v>20</v>
      </c>
      <c r="L20">
        <f>J20-K20</f>
        <v>20</v>
      </c>
      <c r="M20">
        <f t="shared" si="2"/>
        <v>9</v>
      </c>
    </row>
    <row r="21" spans="2:13">
      <c r="B21" t="s">
        <v>62</v>
      </c>
      <c r="C21" s="21">
        <v>13956</v>
      </c>
      <c r="D21" t="s">
        <v>27</v>
      </c>
      <c r="F21">
        <f>$J$9+2</f>
        <v>13</v>
      </c>
      <c r="G21">
        <v>12</v>
      </c>
      <c r="J21">
        <f t="shared" si="0"/>
        <v>25</v>
      </c>
      <c r="L21">
        <f>J21-K21</f>
        <v>25</v>
      </c>
      <c r="M21">
        <f t="shared" si="2"/>
        <v>11</v>
      </c>
    </row>
  </sheetData>
  <mergeCells count="1">
    <mergeCell ref="F7:G7"/>
  </mergeCells>
  <phoneticPr fontId="2" type="noConversion"/>
  <printOptions gridLines="1"/>
  <pageMargins left="0.7" right="0.7" top="0.75" bottom="0.75" header="0.3" footer="0.3"/>
  <pageSetup paperSize="9" scale="63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25" workbookViewId="0">
      <selection activeCell="E13" sqref="E13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2" customFormat="1" ht="27.95" customHeight="1">
      <c r="A2" s="25" t="s">
        <v>65</v>
      </c>
      <c r="B2" s="26"/>
      <c r="C2" s="26" t="s">
        <v>66</v>
      </c>
      <c r="D2" s="26"/>
      <c r="E2" s="26" t="s">
        <v>67</v>
      </c>
      <c r="F2" s="26"/>
      <c r="G2" s="26" t="s">
        <v>68</v>
      </c>
      <c r="H2" s="26"/>
      <c r="I2" s="26" t="s">
        <v>69</v>
      </c>
      <c r="J2" s="26"/>
      <c r="K2" s="27" t="s">
        <v>70</v>
      </c>
      <c r="L2" s="27"/>
    </row>
    <row r="3" spans="1:12" s="5" customFormat="1" ht="38.25">
      <c r="A3" s="13" t="s">
        <v>10</v>
      </c>
      <c r="B3" s="13" t="s">
        <v>0</v>
      </c>
      <c r="C3" s="13" t="s">
        <v>1</v>
      </c>
      <c r="D3" s="14"/>
      <c r="E3" s="14" t="s">
        <v>34</v>
      </c>
      <c r="F3" s="15" t="s">
        <v>11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>
      <c r="A4" s="6" t="s">
        <v>47</v>
      </c>
      <c r="B4" s="6" t="s">
        <v>48</v>
      </c>
      <c r="C4" s="6"/>
      <c r="D4" s="7"/>
      <c r="E4" s="11">
        <v>2.1122685185185185E-2</v>
      </c>
      <c r="F4" s="8">
        <f>2*((HOUR(E4-D4)*60*60)+(MINUTE(E4-D4)*60)+SECOND(E4-D4))</f>
        <v>3650</v>
      </c>
      <c r="G4" s="9">
        <v>1.3220000000000001</v>
      </c>
      <c r="H4" s="8">
        <f>(F4/(IF(G4, G4, 1)))</f>
        <v>2760.9682299546139</v>
      </c>
      <c r="I4" s="10">
        <f>RANK(H4,$H$4:$H$12,1)</f>
        <v>9</v>
      </c>
      <c r="J4" s="9"/>
      <c r="K4" s="8"/>
      <c r="L4" s="10"/>
    </row>
    <row r="5" spans="1:12">
      <c r="A5" s="6" t="s">
        <v>31</v>
      </c>
      <c r="B5" s="6" t="s">
        <v>32</v>
      </c>
      <c r="C5" s="6"/>
      <c r="D5" s="7"/>
      <c r="E5" s="11">
        <v>2.9421296296296296E-2</v>
      </c>
      <c r="F5" s="8">
        <f t="shared" ref="F5:F27" si="0">(HOUR(E5-D5)*60*60)+(MINUTE(E5-D5)*60)+SECOND(E5-D5)</f>
        <v>2542</v>
      </c>
      <c r="G5" s="9">
        <v>1.0880000000000001</v>
      </c>
      <c r="H5" s="8">
        <f>(F5/(IF(G5, G5, 1)))</f>
        <v>2336.3970588235293</v>
      </c>
      <c r="I5" s="10">
        <f>RANK(H5,$H$4:$H$12,1)</f>
        <v>3</v>
      </c>
      <c r="J5" s="9"/>
      <c r="K5" s="8"/>
      <c r="L5" s="10"/>
    </row>
    <row r="6" spans="1:12">
      <c r="A6" s="6" t="s">
        <v>49</v>
      </c>
      <c r="B6" s="6" t="s">
        <v>40</v>
      </c>
      <c r="C6" s="6" t="s">
        <v>41</v>
      </c>
      <c r="D6" s="7"/>
      <c r="E6" s="11">
        <v>3.0740740740740739E-2</v>
      </c>
      <c r="F6" s="8">
        <f>E6*24*60*60</f>
        <v>2656</v>
      </c>
      <c r="G6" s="9">
        <v>1.113</v>
      </c>
      <c r="H6" s="8">
        <f>(F6/(IF(G6, G6, 1)))</f>
        <v>2386.3432165318959</v>
      </c>
      <c r="I6" s="10">
        <f t="shared" ref="I6:I12" si="1">RANK(H6,$H$4:$H$12,1)</f>
        <v>5</v>
      </c>
      <c r="J6" s="10"/>
      <c r="K6" s="8"/>
      <c r="L6" s="10"/>
    </row>
    <row r="7" spans="1:12">
      <c r="A7" s="6" t="s">
        <v>50</v>
      </c>
      <c r="B7" s="6" t="s">
        <v>26</v>
      </c>
      <c r="C7" s="6"/>
      <c r="D7" s="7"/>
      <c r="E7" s="11">
        <v>1.8634259259259257E-2</v>
      </c>
      <c r="F7" s="8">
        <f>2*((HOUR(E7-D7)*60*60)+(MINUTE(E7-D7)*60)+SECOND(E7-D7))</f>
        <v>3220</v>
      </c>
      <c r="G7" s="9">
        <v>1.3220000000000001</v>
      </c>
      <c r="H7" s="8">
        <f t="shared" ref="H7:H12" si="2">(F7/(IF(G7, G7, 1)))</f>
        <v>2435.7034795763993</v>
      </c>
      <c r="I7" s="10">
        <f t="shared" si="1"/>
        <v>6</v>
      </c>
      <c r="J7" s="10"/>
      <c r="K7" s="8"/>
      <c r="L7" s="10"/>
    </row>
    <row r="8" spans="1:12">
      <c r="A8" s="6" t="s">
        <v>38</v>
      </c>
      <c r="B8" s="6" t="s">
        <v>37</v>
      </c>
      <c r="C8" s="6" t="s">
        <v>39</v>
      </c>
      <c r="D8" s="7"/>
      <c r="E8" s="11">
        <v>2.8414351851851847E-2</v>
      </c>
      <c r="F8" s="8">
        <f>E8*24*60*60</f>
        <v>2455</v>
      </c>
      <c r="G8" s="9">
        <v>1.1299999999999999</v>
      </c>
      <c r="H8" s="8">
        <f t="shared" si="2"/>
        <v>2172.5663716814161</v>
      </c>
      <c r="I8" s="10">
        <f t="shared" si="1"/>
        <v>1</v>
      </c>
      <c r="J8" s="10"/>
      <c r="K8" s="8"/>
      <c r="L8" s="10"/>
    </row>
    <row r="9" spans="1:12">
      <c r="A9" s="6" t="s">
        <v>51</v>
      </c>
      <c r="B9" s="6" t="s">
        <v>52</v>
      </c>
      <c r="C9" s="6"/>
      <c r="D9" s="7"/>
      <c r="E9" s="11">
        <v>3.1759259259259258E-2</v>
      </c>
      <c r="F9" s="8">
        <f>E9*24*60*60</f>
        <v>2743.9999999999995</v>
      </c>
      <c r="G9" s="9">
        <v>1.0880000000000001</v>
      </c>
      <c r="H9" s="8">
        <f t="shared" si="2"/>
        <v>2522.0588235294113</v>
      </c>
      <c r="I9" s="10">
        <f t="shared" si="1"/>
        <v>8</v>
      </c>
      <c r="J9" s="10"/>
      <c r="K9" s="8"/>
      <c r="L9" s="10"/>
    </row>
    <row r="10" spans="1:12">
      <c r="A10" s="6" t="s">
        <v>53</v>
      </c>
      <c r="B10" s="6" t="s">
        <v>54</v>
      </c>
      <c r="C10" s="6" t="s">
        <v>55</v>
      </c>
      <c r="D10" s="7"/>
      <c r="E10" s="11">
        <v>3.0902777777777779E-2</v>
      </c>
      <c r="F10" s="8">
        <f>E10*24*60*60</f>
        <v>2670</v>
      </c>
      <c r="G10" s="9">
        <v>1.1299999999999999</v>
      </c>
      <c r="H10" s="8">
        <f t="shared" si="2"/>
        <v>2362.8318584070798</v>
      </c>
      <c r="I10" s="10">
        <f t="shared" si="1"/>
        <v>4</v>
      </c>
      <c r="J10" s="10"/>
      <c r="K10" s="8"/>
      <c r="L10" s="10"/>
    </row>
    <row r="11" spans="1:12">
      <c r="A11" s="6" t="s">
        <v>56</v>
      </c>
      <c r="B11" s="6" t="s">
        <v>25</v>
      </c>
      <c r="C11" s="6"/>
      <c r="D11" s="7"/>
      <c r="E11" s="11">
        <v>3.2222222222222222E-2</v>
      </c>
      <c r="F11" s="8">
        <f>E11*24*60*60</f>
        <v>2784</v>
      </c>
      <c r="G11" s="9">
        <v>1.1220000000000001</v>
      </c>
      <c r="H11" s="8">
        <f t="shared" si="2"/>
        <v>2481.2834224598928</v>
      </c>
      <c r="I11" s="10">
        <f t="shared" si="1"/>
        <v>7</v>
      </c>
      <c r="J11" s="10"/>
      <c r="K11" s="8"/>
      <c r="L11" s="10"/>
    </row>
    <row r="12" spans="1:12">
      <c r="A12" s="6" t="s">
        <v>35</v>
      </c>
      <c r="B12" s="6" t="s">
        <v>29</v>
      </c>
      <c r="C12" s="6" t="s">
        <v>36</v>
      </c>
      <c r="D12" s="7"/>
      <c r="E12" s="11">
        <v>2.8564814814814817E-2</v>
      </c>
      <c r="F12" s="8">
        <f>E12*24*60*60</f>
        <v>2468</v>
      </c>
      <c r="G12" s="9">
        <v>1.1299999999999999</v>
      </c>
      <c r="H12" s="8">
        <f t="shared" si="2"/>
        <v>2184.070796460177</v>
      </c>
      <c r="I12" s="10">
        <f t="shared" si="1"/>
        <v>2</v>
      </c>
      <c r="J12" s="9"/>
      <c r="K12" s="8"/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ref="H13:H27" si="3">(F13/(IF(G13, G13, 1)))</f>
        <v>0</v>
      </c>
      <c r="I13" s="10"/>
      <c r="J13" s="10"/>
      <c r="K13" s="8">
        <f t="shared" ref="K13:K27" si="4">(F13/(IF(J13, J13, 1)))</f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3"/>
        <v>0</v>
      </c>
      <c r="I14" s="10"/>
      <c r="J14" s="10"/>
      <c r="K14" s="8">
        <f t="shared" si="4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3"/>
        <v>0</v>
      </c>
      <c r="I15" s="10"/>
      <c r="J15" s="10"/>
      <c r="K15" s="8">
        <f t="shared" si="4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3"/>
        <v>0</v>
      </c>
      <c r="I16" s="10"/>
      <c r="J16" s="10"/>
      <c r="K16" s="8">
        <f t="shared" si="4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3"/>
        <v>0</v>
      </c>
      <c r="I17" s="10"/>
      <c r="J17" s="10"/>
      <c r="K17" s="8">
        <f t="shared" si="4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3"/>
        <v>0</v>
      </c>
      <c r="I18" s="10"/>
      <c r="J18" s="10"/>
      <c r="K18" s="8">
        <f t="shared" si="4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3"/>
        <v>0</v>
      </c>
      <c r="I19" s="10"/>
      <c r="J19" s="10"/>
      <c r="K19" s="8">
        <f t="shared" si="4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3"/>
        <v>0</v>
      </c>
      <c r="I20" s="10"/>
      <c r="J20" s="10"/>
      <c r="K20" s="8">
        <f t="shared" si="4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3"/>
        <v>0</v>
      </c>
      <c r="I21" s="10"/>
      <c r="J21" s="10"/>
      <c r="K21" s="8">
        <f t="shared" si="4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3"/>
        <v>0</v>
      </c>
      <c r="I22" s="10"/>
      <c r="J22" s="10"/>
      <c r="K22" s="8">
        <f t="shared" si="4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3"/>
        <v>0</v>
      </c>
      <c r="I23" s="10"/>
      <c r="J23" s="10"/>
      <c r="K23" s="8">
        <f t="shared" si="4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3"/>
        <v>0</v>
      </c>
      <c r="I24" s="10"/>
      <c r="J24" s="10"/>
      <c r="K24" s="8">
        <f t="shared" si="4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3"/>
        <v>0</v>
      </c>
      <c r="I25" s="10"/>
      <c r="J25" s="10"/>
      <c r="K25" s="8">
        <f t="shared" si="4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3"/>
        <v>0</v>
      </c>
      <c r="I26" s="10"/>
      <c r="J26" s="10"/>
      <c r="K26" s="8">
        <f t="shared" si="4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3"/>
        <v>0</v>
      </c>
      <c r="I27" s="10"/>
      <c r="J27" s="10"/>
      <c r="K27" s="8">
        <f t="shared" si="4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25" workbookViewId="0">
      <selection activeCell="E21" sqref="E21"/>
    </sheetView>
  </sheetViews>
  <sheetFormatPr defaultColWidth="11" defaultRowHeight="12.75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2" customFormat="1" ht="27.95" customHeight="1">
      <c r="A2" s="25" t="s">
        <v>71</v>
      </c>
      <c r="B2" s="26"/>
      <c r="C2" s="26" t="s">
        <v>72</v>
      </c>
      <c r="D2" s="26"/>
      <c r="E2" s="26" t="s">
        <v>67</v>
      </c>
      <c r="F2" s="26"/>
      <c r="G2" s="26" t="s">
        <v>73</v>
      </c>
      <c r="H2" s="26"/>
      <c r="I2" s="26" t="s">
        <v>74</v>
      </c>
      <c r="J2" s="26"/>
      <c r="K2" s="27" t="s">
        <v>75</v>
      </c>
      <c r="L2" s="27"/>
    </row>
    <row r="3" spans="1:12" s="5" customFormat="1" ht="38.25">
      <c r="A3" s="13" t="s">
        <v>10</v>
      </c>
      <c r="B3" s="13" t="s">
        <v>0</v>
      </c>
      <c r="C3" s="13" t="s">
        <v>1</v>
      </c>
      <c r="D3" s="14"/>
      <c r="E3" s="14" t="s">
        <v>34</v>
      </c>
      <c r="F3" s="15" t="s">
        <v>11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>
      <c r="A4" s="6" t="s">
        <v>47</v>
      </c>
      <c r="B4" s="6" t="s">
        <v>48</v>
      </c>
      <c r="C4" s="6"/>
      <c r="D4" s="7"/>
      <c r="E4" s="7">
        <v>2.2407407407407407E-2</v>
      </c>
      <c r="F4" s="8">
        <f>(3/2)*((HOUR(E4-D4)*60*60)+(MINUTE(E4-D4)*60)+SECOND(E4-D4))</f>
        <v>2904</v>
      </c>
      <c r="G4" s="9">
        <v>1.3220000000000001</v>
      </c>
      <c r="H4" s="8">
        <f t="shared" ref="H4:H27" si="0">(F4/(IF(G4, G4, 1)))</f>
        <v>2196.6717095310137</v>
      </c>
      <c r="I4" s="10">
        <f>RANK(H4,$H$4:$H$14,1)</f>
        <v>8</v>
      </c>
      <c r="J4" s="9"/>
      <c r="K4" s="8"/>
      <c r="L4" s="10"/>
    </row>
    <row r="5" spans="1:12">
      <c r="A5" s="6" t="s">
        <v>31</v>
      </c>
      <c r="B5" s="6" t="s">
        <v>32</v>
      </c>
      <c r="C5" s="6"/>
      <c r="D5" s="7"/>
      <c r="E5" s="7">
        <v>2.3368055555555555E-2</v>
      </c>
      <c r="F5" s="8">
        <f>(HOUR(E5-D5)*60*60)+(MINUTE(E5-D5)*60)+SECOND(E5-D5)</f>
        <v>2019</v>
      </c>
      <c r="G5" s="9">
        <v>1.0880000000000001</v>
      </c>
      <c r="H5" s="8">
        <f t="shared" si="0"/>
        <v>1855.6985294117646</v>
      </c>
      <c r="I5" s="10">
        <f t="shared" ref="I5:I13" si="1">RANK(H5,$H$4:$H$14,1)</f>
        <v>5</v>
      </c>
      <c r="J5" s="9"/>
      <c r="K5" s="8"/>
      <c r="L5" s="10"/>
    </row>
    <row r="6" spans="1:12">
      <c r="A6" s="6" t="s">
        <v>49</v>
      </c>
      <c r="B6" s="6" t="s">
        <v>40</v>
      </c>
      <c r="C6" s="6" t="s">
        <v>41</v>
      </c>
      <c r="D6" s="7"/>
      <c r="E6" s="11">
        <v>2.3483796296296298E-2</v>
      </c>
      <c r="F6" s="8">
        <f>E6*24*60*60</f>
        <v>2029.0000000000002</v>
      </c>
      <c r="G6" s="9">
        <v>1.113</v>
      </c>
      <c r="H6" s="8">
        <f t="shared" si="0"/>
        <v>1823.0008984725969</v>
      </c>
      <c r="I6" s="10">
        <f t="shared" si="1"/>
        <v>3</v>
      </c>
      <c r="J6" s="10"/>
      <c r="K6" s="8"/>
      <c r="L6" s="10"/>
    </row>
    <row r="7" spans="1:12">
      <c r="A7" s="6" t="s">
        <v>50</v>
      </c>
      <c r="B7" s="6" t="s">
        <v>26</v>
      </c>
      <c r="C7" s="6"/>
      <c r="D7" s="7"/>
      <c r="E7" s="11">
        <v>1.9317129629629629E-2</v>
      </c>
      <c r="F7" s="8">
        <f>(3/2)*((HOUR(E7-D7)*60*60)+(MINUTE(E7-D7)*60)+SECOND(E7-D7))</f>
        <v>2503.5</v>
      </c>
      <c r="G7" s="9">
        <v>1.3220000000000001</v>
      </c>
      <c r="H7" s="8">
        <f t="shared" si="0"/>
        <v>1893.7216338880482</v>
      </c>
      <c r="I7" s="10">
        <f t="shared" si="1"/>
        <v>6</v>
      </c>
      <c r="J7" s="10"/>
      <c r="K7" s="8"/>
      <c r="L7" s="10"/>
    </row>
    <row r="8" spans="1:12">
      <c r="A8" s="6" t="s">
        <v>38</v>
      </c>
      <c r="B8" s="6" t="s">
        <v>37</v>
      </c>
      <c r="C8" s="6" t="s">
        <v>39</v>
      </c>
      <c r="D8" s="7"/>
      <c r="E8" s="11">
        <v>2.2361111111111113E-2</v>
      </c>
      <c r="F8" s="8">
        <f>E8*24*60*60</f>
        <v>1932.0000000000002</v>
      </c>
      <c r="G8" s="9">
        <v>1.1299999999999999</v>
      </c>
      <c r="H8" s="8">
        <f t="shared" si="0"/>
        <v>1709.7345132743367</v>
      </c>
      <c r="I8" s="10">
        <f t="shared" si="1"/>
        <v>1</v>
      </c>
      <c r="J8" s="10"/>
      <c r="K8" s="8"/>
      <c r="L8" s="10"/>
    </row>
    <row r="9" spans="1:12">
      <c r="A9" s="6" t="s">
        <v>51</v>
      </c>
      <c r="B9" s="6" t="s">
        <v>52</v>
      </c>
      <c r="C9" s="6"/>
      <c r="D9" s="7"/>
      <c r="E9" s="11" t="s">
        <v>44</v>
      </c>
      <c r="F9" s="8"/>
      <c r="G9" s="9">
        <v>1.0880000000000001</v>
      </c>
      <c r="H9" s="8">
        <v>9999</v>
      </c>
      <c r="I9" s="10">
        <v>12</v>
      </c>
      <c r="J9" s="10"/>
      <c r="K9" s="8"/>
      <c r="L9" s="10"/>
    </row>
    <row r="10" spans="1:12">
      <c r="A10" s="6" t="s">
        <v>53</v>
      </c>
      <c r="B10" s="6" t="s">
        <v>54</v>
      </c>
      <c r="C10" s="6" t="s">
        <v>55</v>
      </c>
      <c r="D10" s="7"/>
      <c r="E10" s="11">
        <v>2.342592592592593E-2</v>
      </c>
      <c r="F10" s="8">
        <f>E10*24*60*60</f>
        <v>2024</v>
      </c>
      <c r="G10" s="9">
        <v>1.1299999999999999</v>
      </c>
      <c r="H10" s="8">
        <f t="shared" si="0"/>
        <v>1791.1504424778764</v>
      </c>
      <c r="I10" s="10">
        <f t="shared" si="1"/>
        <v>2</v>
      </c>
      <c r="J10" s="10"/>
      <c r="K10" s="8"/>
      <c r="L10" s="10"/>
    </row>
    <row r="11" spans="1:12">
      <c r="A11" s="6" t="s">
        <v>56</v>
      </c>
      <c r="B11" s="6" t="s">
        <v>25</v>
      </c>
      <c r="C11" s="6"/>
      <c r="D11" s="7"/>
      <c r="E11" s="11" t="s">
        <v>59</v>
      </c>
      <c r="F11" s="8"/>
      <c r="G11" s="9">
        <v>1.1220000000000001</v>
      </c>
      <c r="H11" s="8">
        <v>9999</v>
      </c>
      <c r="I11" s="10">
        <v>12</v>
      </c>
      <c r="J11" s="10"/>
      <c r="K11" s="8"/>
      <c r="L11" s="10"/>
    </row>
    <row r="12" spans="1:12">
      <c r="A12" s="6" t="s">
        <v>35</v>
      </c>
      <c r="B12" s="6" t="s">
        <v>29</v>
      </c>
      <c r="C12" s="6" t="s">
        <v>36</v>
      </c>
      <c r="D12" s="7"/>
      <c r="E12" s="11">
        <v>2.4143518518518519E-2</v>
      </c>
      <c r="F12" s="8">
        <f>E12*24*60*60</f>
        <v>2086</v>
      </c>
      <c r="G12" s="9">
        <v>1.1299999999999999</v>
      </c>
      <c r="H12" s="8">
        <f t="shared" si="0"/>
        <v>1846.0176991150445</v>
      </c>
      <c r="I12" s="10">
        <f t="shared" si="1"/>
        <v>4</v>
      </c>
      <c r="J12" s="9"/>
      <c r="K12" s="8"/>
      <c r="L12" s="10"/>
    </row>
    <row r="13" spans="1:12">
      <c r="A13" s="6" t="s">
        <v>60</v>
      </c>
      <c r="B13" s="6" t="s">
        <v>43</v>
      </c>
      <c r="C13" s="6" t="s">
        <v>28</v>
      </c>
      <c r="D13" s="10"/>
      <c r="E13" s="11">
        <v>2.5115740740740741E-2</v>
      </c>
      <c r="F13" s="8">
        <f t="shared" ref="F13:F27" si="2">(HOUR(E13-D13)*60*60)+(MINUTE(E13-D13)*60)+SECOND(E13-D13)</f>
        <v>2170</v>
      </c>
      <c r="G13" s="9">
        <v>1.1299999999999999</v>
      </c>
      <c r="H13" s="8">
        <f t="shared" si="0"/>
        <v>1920.353982300885</v>
      </c>
      <c r="I13" s="10">
        <f t="shared" si="1"/>
        <v>7</v>
      </c>
      <c r="J13" s="10"/>
      <c r="K13" s="8">
        <f t="shared" ref="K13:K27" si="3">(F13/(IF(J13, J13, 1)))</f>
        <v>2170</v>
      </c>
      <c r="L13" s="10"/>
    </row>
    <row r="14" spans="1:12">
      <c r="A14" s="6" t="s">
        <v>42</v>
      </c>
      <c r="B14" s="6" t="s">
        <v>27</v>
      </c>
      <c r="C14" s="6"/>
      <c r="D14" s="10"/>
      <c r="E14" s="10" t="s">
        <v>44</v>
      </c>
      <c r="F14" s="8"/>
      <c r="G14" s="9">
        <v>1.1299999999999999</v>
      </c>
      <c r="H14" s="8">
        <v>9999</v>
      </c>
      <c r="I14" s="10">
        <v>12</v>
      </c>
      <c r="J14" s="10"/>
      <c r="K14" s="8">
        <f t="shared" si="3"/>
        <v>0</v>
      </c>
      <c r="L14" s="10"/>
    </row>
    <row r="15" spans="1:12">
      <c r="A15" s="6"/>
      <c r="B15" s="6"/>
      <c r="C15" s="6"/>
      <c r="D15" s="10"/>
      <c r="E15" s="10"/>
      <c r="F15" s="8">
        <f t="shared" si="2"/>
        <v>0</v>
      </c>
      <c r="G15" s="10"/>
      <c r="H15" s="8">
        <f t="shared" si="0"/>
        <v>0</v>
      </c>
      <c r="I15" s="10"/>
      <c r="J15" s="10"/>
      <c r="K15" s="8">
        <f t="shared" si="3"/>
        <v>0</v>
      </c>
      <c r="L15" s="10"/>
    </row>
    <row r="16" spans="1:12">
      <c r="A16" s="6"/>
      <c r="B16" s="6"/>
      <c r="C16" s="6"/>
      <c r="D16" s="10"/>
      <c r="E16" s="10"/>
      <c r="F16" s="8">
        <f t="shared" si="2"/>
        <v>0</v>
      </c>
      <c r="G16" s="10"/>
      <c r="H16" s="8">
        <f t="shared" si="0"/>
        <v>0</v>
      </c>
      <c r="I16" s="10"/>
      <c r="J16" s="10"/>
      <c r="K16" s="8">
        <f t="shared" si="3"/>
        <v>0</v>
      </c>
      <c r="L16" s="10"/>
    </row>
    <row r="17" spans="1:12">
      <c r="A17" s="6"/>
      <c r="B17" s="6"/>
      <c r="C17" s="6"/>
      <c r="D17" s="10"/>
      <c r="E17" s="10"/>
      <c r="F17" s="8">
        <f t="shared" si="2"/>
        <v>0</v>
      </c>
      <c r="G17" s="10"/>
      <c r="H17" s="8">
        <f t="shared" si="0"/>
        <v>0</v>
      </c>
      <c r="I17" s="10"/>
      <c r="J17" s="10"/>
      <c r="K17" s="8">
        <f t="shared" si="3"/>
        <v>0</v>
      </c>
      <c r="L17" s="10"/>
    </row>
    <row r="18" spans="1:12">
      <c r="A18" s="6"/>
      <c r="B18" s="6"/>
      <c r="C18" s="6"/>
      <c r="D18" s="10"/>
      <c r="E18" s="10"/>
      <c r="F18" s="8">
        <f t="shared" si="2"/>
        <v>0</v>
      </c>
      <c r="G18" s="10"/>
      <c r="H18" s="8">
        <f t="shared" si="0"/>
        <v>0</v>
      </c>
      <c r="I18" s="10"/>
      <c r="J18" s="10"/>
      <c r="K18" s="8">
        <f t="shared" si="3"/>
        <v>0</v>
      </c>
      <c r="L18" s="10"/>
    </row>
    <row r="19" spans="1:12">
      <c r="A19" s="6"/>
      <c r="B19" s="6"/>
      <c r="C19" s="6"/>
      <c r="D19" s="10"/>
      <c r="E19" s="10"/>
      <c r="F19" s="8">
        <f t="shared" si="2"/>
        <v>0</v>
      </c>
      <c r="G19" s="10"/>
      <c r="H19" s="8">
        <f t="shared" si="0"/>
        <v>0</v>
      </c>
      <c r="I19" s="10"/>
      <c r="J19" s="10"/>
      <c r="K19" s="8">
        <f t="shared" si="3"/>
        <v>0</v>
      </c>
      <c r="L19" s="10"/>
    </row>
    <row r="20" spans="1:12">
      <c r="A20" s="6"/>
      <c r="B20" s="6"/>
      <c r="C20" s="6"/>
      <c r="D20" s="10"/>
      <c r="E20" s="10"/>
      <c r="F20" s="8">
        <f t="shared" si="2"/>
        <v>0</v>
      </c>
      <c r="G20" s="10"/>
      <c r="H20" s="8">
        <f t="shared" si="0"/>
        <v>0</v>
      </c>
      <c r="I20" s="10"/>
      <c r="J20" s="10"/>
      <c r="K20" s="8">
        <f t="shared" si="3"/>
        <v>0</v>
      </c>
      <c r="L20" s="10"/>
    </row>
    <row r="21" spans="1:12">
      <c r="A21" s="6"/>
      <c r="B21" s="6"/>
      <c r="C21" s="6"/>
      <c r="D21" s="10"/>
      <c r="E21" s="10"/>
      <c r="F21" s="8">
        <f t="shared" si="2"/>
        <v>0</v>
      </c>
      <c r="G21" s="10"/>
      <c r="H21" s="8">
        <f t="shared" si="0"/>
        <v>0</v>
      </c>
      <c r="I21" s="10"/>
      <c r="J21" s="10"/>
      <c r="K21" s="8">
        <f t="shared" si="3"/>
        <v>0</v>
      </c>
      <c r="L21" s="10"/>
    </row>
    <row r="22" spans="1:12">
      <c r="A22" s="6"/>
      <c r="B22" s="6"/>
      <c r="C22" s="6"/>
      <c r="D22" s="10"/>
      <c r="E22" s="10"/>
      <c r="F22" s="8">
        <f t="shared" si="2"/>
        <v>0</v>
      </c>
      <c r="G22" s="10"/>
      <c r="H22" s="8">
        <f t="shared" si="0"/>
        <v>0</v>
      </c>
      <c r="I22" s="10"/>
      <c r="J22" s="10"/>
      <c r="K22" s="8">
        <f t="shared" si="3"/>
        <v>0</v>
      </c>
      <c r="L22" s="10"/>
    </row>
    <row r="23" spans="1:12">
      <c r="A23" s="6"/>
      <c r="B23" s="6"/>
      <c r="C23" s="6"/>
      <c r="D23" s="10"/>
      <c r="E23" s="10"/>
      <c r="F23" s="8">
        <f t="shared" si="2"/>
        <v>0</v>
      </c>
      <c r="G23" s="10"/>
      <c r="H23" s="8">
        <f t="shared" si="0"/>
        <v>0</v>
      </c>
      <c r="I23" s="10"/>
      <c r="J23" s="10"/>
      <c r="K23" s="8">
        <f t="shared" si="3"/>
        <v>0</v>
      </c>
      <c r="L23" s="10"/>
    </row>
    <row r="24" spans="1:12">
      <c r="A24" s="6"/>
      <c r="B24" s="6"/>
      <c r="C24" s="6"/>
      <c r="D24" s="10"/>
      <c r="E24" s="10"/>
      <c r="F24" s="8">
        <f t="shared" si="2"/>
        <v>0</v>
      </c>
      <c r="G24" s="10"/>
      <c r="H24" s="8">
        <f t="shared" si="0"/>
        <v>0</v>
      </c>
      <c r="I24" s="10"/>
      <c r="J24" s="10"/>
      <c r="K24" s="8">
        <f t="shared" si="3"/>
        <v>0</v>
      </c>
      <c r="L24" s="10"/>
    </row>
    <row r="25" spans="1:12">
      <c r="A25" s="6"/>
      <c r="B25" s="6"/>
      <c r="C25" s="6"/>
      <c r="D25" s="10"/>
      <c r="E25" s="10"/>
      <c r="F25" s="8">
        <f t="shared" si="2"/>
        <v>0</v>
      </c>
      <c r="G25" s="10"/>
      <c r="H25" s="8">
        <f t="shared" si="0"/>
        <v>0</v>
      </c>
      <c r="I25" s="10"/>
      <c r="J25" s="10"/>
      <c r="K25" s="8">
        <f t="shared" si="3"/>
        <v>0</v>
      </c>
      <c r="L25" s="10"/>
    </row>
    <row r="26" spans="1:12">
      <c r="A26" s="6"/>
      <c r="B26" s="6"/>
      <c r="C26" s="6"/>
      <c r="D26" s="10"/>
      <c r="E26" s="10"/>
      <c r="F26" s="8">
        <f t="shared" si="2"/>
        <v>0</v>
      </c>
      <c r="G26" s="10"/>
      <c r="H26" s="8">
        <f t="shared" si="0"/>
        <v>0</v>
      </c>
      <c r="I26" s="10"/>
      <c r="J26" s="10"/>
      <c r="K26" s="8">
        <f t="shared" si="3"/>
        <v>0</v>
      </c>
      <c r="L26" s="10"/>
    </row>
    <row r="27" spans="1:12">
      <c r="A27" s="6"/>
      <c r="B27" s="6"/>
      <c r="C27" s="6"/>
      <c r="D27" s="10"/>
      <c r="E27" s="10"/>
      <c r="F27" s="8">
        <f t="shared" si="2"/>
        <v>0</v>
      </c>
      <c r="G27" s="10"/>
      <c r="H27" s="8">
        <f t="shared" si="0"/>
        <v>0</v>
      </c>
      <c r="I27" s="10"/>
      <c r="J27" s="10"/>
      <c r="K27" s="8">
        <f t="shared" si="3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7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Rik</cp:lastModifiedBy>
  <cp:lastPrinted>2014-05-18T11:23:47Z</cp:lastPrinted>
  <dcterms:created xsi:type="dcterms:W3CDTF">2011-03-28T17:05:43Z</dcterms:created>
  <dcterms:modified xsi:type="dcterms:W3CDTF">2014-06-01T19:16:01Z</dcterms:modified>
</cp:coreProperties>
</file>