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-15" windowWidth="19320" windowHeight="11760" tabRatio="500"/>
  </bookViews>
  <sheets>
    <sheet name="Overall" sheetId="7" r:id="rId1"/>
    <sheet name="1" sheetId="9" r:id="rId2"/>
    <sheet name="2" sheetId="16" r:id="rId3"/>
    <sheet name="5" sheetId="17" r:id="rId4"/>
    <sheet name="6" sheetId="18" r:id="rId5"/>
    <sheet name="7" sheetId="19" r:id="rId6"/>
    <sheet name="8" sheetId="20" r:id="rId7"/>
  </sheets>
  <calcPr calcId="145621" concurrentCalc="0"/>
</workbook>
</file>

<file path=xl/calcChain.xml><?xml version="1.0" encoding="utf-8"?>
<calcChain xmlns="http://schemas.openxmlformats.org/spreadsheetml/2006/main">
  <c r="P9" i="7" l="1"/>
  <c r="L25" i="7"/>
  <c r="M25" i="7"/>
  <c r="G25" i="7"/>
  <c r="F25" i="7"/>
  <c r="F21" i="7"/>
  <c r="M21" i="7"/>
  <c r="L21" i="7"/>
  <c r="P21" i="7"/>
  <c r="Q21" i="7"/>
  <c r="R21" i="7"/>
  <c r="P11" i="7"/>
  <c r="Q11" i="7"/>
  <c r="R11" i="7"/>
  <c r="F23" i="7"/>
  <c r="G23" i="7"/>
  <c r="L23" i="7"/>
  <c r="M23" i="7"/>
  <c r="P23" i="7"/>
  <c r="Q23" i="7"/>
  <c r="R23" i="7"/>
  <c r="F24" i="7"/>
  <c r="G24" i="7"/>
  <c r="L24" i="7"/>
  <c r="M24" i="7"/>
  <c r="P24" i="7"/>
  <c r="Q24" i="7"/>
  <c r="R24" i="7"/>
  <c r="P25" i="7"/>
  <c r="Q25" i="7"/>
  <c r="R25" i="7"/>
  <c r="J12" i="7"/>
  <c r="K12" i="7"/>
  <c r="L12" i="7"/>
  <c r="M12" i="7"/>
  <c r="P12" i="7"/>
  <c r="Q12" i="7"/>
  <c r="R12" i="7"/>
  <c r="G13" i="7"/>
  <c r="J13" i="7"/>
  <c r="K13" i="7"/>
  <c r="L13" i="7"/>
  <c r="M13" i="7"/>
  <c r="P13" i="7"/>
  <c r="Q13" i="7"/>
  <c r="R13" i="7"/>
  <c r="J14" i="7"/>
  <c r="K14" i="7"/>
  <c r="L14" i="7"/>
  <c r="M14" i="7"/>
  <c r="P14" i="7"/>
  <c r="Q14" i="7"/>
  <c r="R14" i="7"/>
  <c r="J15" i="7"/>
  <c r="K15" i="7"/>
  <c r="L15" i="7"/>
  <c r="M15" i="7"/>
  <c r="P15" i="7"/>
  <c r="Q15" i="7"/>
  <c r="R15" i="7"/>
  <c r="P16" i="7"/>
  <c r="Q16" i="7"/>
  <c r="R16" i="7"/>
  <c r="J17" i="7"/>
  <c r="K17" i="7"/>
  <c r="L17" i="7"/>
  <c r="M17" i="7"/>
  <c r="P17" i="7"/>
  <c r="Q17" i="7"/>
  <c r="R17" i="7"/>
  <c r="J18" i="7"/>
  <c r="K18" i="7"/>
  <c r="P18" i="7"/>
  <c r="Q18" i="7"/>
  <c r="R18" i="7"/>
  <c r="J19" i="7"/>
  <c r="K19" i="7"/>
  <c r="L19" i="7"/>
  <c r="M19" i="7"/>
  <c r="P19" i="7"/>
  <c r="Q19" i="7"/>
  <c r="R19" i="7"/>
  <c r="J20" i="7"/>
  <c r="K20" i="7"/>
  <c r="L20" i="7"/>
  <c r="M20" i="7"/>
  <c r="P20" i="7"/>
  <c r="Q20" i="7"/>
  <c r="R20" i="7"/>
  <c r="F22" i="7"/>
  <c r="G22" i="7"/>
  <c r="L22" i="7"/>
  <c r="M22" i="7"/>
  <c r="P22" i="7"/>
  <c r="Q22" i="7"/>
  <c r="R22" i="7"/>
  <c r="K26" i="7"/>
  <c r="L26" i="7"/>
  <c r="M26" i="7"/>
  <c r="F26" i="7"/>
  <c r="G26" i="7"/>
  <c r="P26" i="7"/>
  <c r="Q26" i="7"/>
  <c r="R26" i="7"/>
  <c r="F27" i="7"/>
  <c r="G27" i="7"/>
  <c r="J27" i="7"/>
  <c r="L27" i="7"/>
  <c r="M27" i="7"/>
  <c r="P27" i="7"/>
  <c r="Q27" i="7"/>
  <c r="R27" i="7"/>
  <c r="F28" i="7"/>
  <c r="G28" i="7"/>
  <c r="J28" i="7"/>
  <c r="K28" i="7"/>
  <c r="P28" i="7"/>
  <c r="Q28" i="7"/>
  <c r="R28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11" i="7"/>
  <c r="F4" i="20"/>
  <c r="H4" i="20"/>
  <c r="F5" i="20"/>
  <c r="H5" i="20"/>
  <c r="F6" i="20"/>
  <c r="H6" i="20"/>
  <c r="F7" i="20"/>
  <c r="H7" i="20"/>
  <c r="I4" i="20"/>
  <c r="I5" i="20"/>
  <c r="I6" i="20"/>
  <c r="I7" i="20"/>
  <c r="F8" i="20"/>
  <c r="H8" i="20"/>
  <c r="K8" i="20"/>
  <c r="F9" i="20"/>
  <c r="H9" i="20"/>
  <c r="K9" i="20"/>
  <c r="F10" i="20"/>
  <c r="H10" i="20"/>
  <c r="K10" i="20"/>
  <c r="F11" i="20"/>
  <c r="H11" i="20"/>
  <c r="K11" i="20"/>
  <c r="F12" i="20"/>
  <c r="H12" i="20"/>
  <c r="K12" i="20"/>
  <c r="F13" i="20"/>
  <c r="H13" i="20"/>
  <c r="K13" i="20"/>
  <c r="F14" i="20"/>
  <c r="H14" i="20"/>
  <c r="K14" i="20"/>
  <c r="F15" i="20"/>
  <c r="H15" i="20"/>
  <c r="K15" i="20"/>
  <c r="F16" i="20"/>
  <c r="H16" i="20"/>
  <c r="K16" i="20"/>
  <c r="F17" i="20"/>
  <c r="H17" i="20"/>
  <c r="K17" i="20"/>
  <c r="F18" i="20"/>
  <c r="H18" i="20"/>
  <c r="K18" i="20"/>
  <c r="F19" i="20"/>
  <c r="H19" i="20"/>
  <c r="K19" i="20"/>
  <c r="F20" i="20"/>
  <c r="H20" i="20"/>
  <c r="K20" i="20"/>
  <c r="F21" i="20"/>
  <c r="H21" i="20"/>
  <c r="K21" i="20"/>
  <c r="F22" i="20"/>
  <c r="H22" i="20"/>
  <c r="K22" i="20"/>
  <c r="F23" i="20"/>
  <c r="H23" i="20"/>
  <c r="K23" i="20"/>
  <c r="F24" i="20"/>
  <c r="H24" i="20"/>
  <c r="K24" i="20"/>
  <c r="F25" i="20"/>
  <c r="H25" i="20"/>
  <c r="K25" i="20"/>
  <c r="F26" i="20"/>
  <c r="H26" i="20"/>
  <c r="K26" i="20"/>
  <c r="F27" i="20"/>
  <c r="H27" i="20"/>
  <c r="K27" i="20"/>
  <c r="F4" i="19"/>
  <c r="H4" i="19"/>
  <c r="F5" i="19"/>
  <c r="H5" i="19"/>
  <c r="F6" i="19"/>
  <c r="H6" i="19"/>
  <c r="F7" i="19"/>
  <c r="H7" i="19"/>
  <c r="I4" i="19"/>
  <c r="I5" i="19"/>
  <c r="I6" i="19"/>
  <c r="I7" i="19"/>
  <c r="F8" i="19"/>
  <c r="H8" i="19"/>
  <c r="K8" i="19"/>
  <c r="F9" i="19"/>
  <c r="H9" i="19"/>
  <c r="K9" i="19"/>
  <c r="F10" i="19"/>
  <c r="H10" i="19"/>
  <c r="K10" i="19"/>
  <c r="F11" i="19"/>
  <c r="H11" i="19"/>
  <c r="K11" i="19"/>
  <c r="F12" i="19"/>
  <c r="H12" i="19"/>
  <c r="K12" i="19"/>
  <c r="F13" i="19"/>
  <c r="H13" i="19"/>
  <c r="K13" i="19"/>
  <c r="F14" i="19"/>
  <c r="H14" i="19"/>
  <c r="K14" i="19"/>
  <c r="F15" i="19"/>
  <c r="H15" i="19"/>
  <c r="K15" i="19"/>
  <c r="F16" i="19"/>
  <c r="H16" i="19"/>
  <c r="K16" i="19"/>
  <c r="F17" i="19"/>
  <c r="H17" i="19"/>
  <c r="K17" i="19"/>
  <c r="F18" i="19"/>
  <c r="H18" i="19"/>
  <c r="K18" i="19"/>
  <c r="F19" i="19"/>
  <c r="H19" i="19"/>
  <c r="K19" i="19"/>
  <c r="F20" i="19"/>
  <c r="H20" i="19"/>
  <c r="K20" i="19"/>
  <c r="F21" i="19"/>
  <c r="H21" i="19"/>
  <c r="K21" i="19"/>
  <c r="F22" i="19"/>
  <c r="H22" i="19"/>
  <c r="K22" i="19"/>
  <c r="F23" i="19"/>
  <c r="H23" i="19"/>
  <c r="K23" i="19"/>
  <c r="F24" i="19"/>
  <c r="H24" i="19"/>
  <c r="K24" i="19"/>
  <c r="F25" i="19"/>
  <c r="H25" i="19"/>
  <c r="K25" i="19"/>
  <c r="F26" i="19"/>
  <c r="H26" i="19"/>
  <c r="K26" i="19"/>
  <c r="F27" i="19"/>
  <c r="H27" i="19"/>
  <c r="K27" i="19"/>
  <c r="F4" i="18"/>
  <c r="H4" i="18"/>
  <c r="F12" i="18"/>
  <c r="H12" i="18"/>
  <c r="F6" i="18"/>
  <c r="H6" i="18"/>
  <c r="F13" i="18"/>
  <c r="H13" i="18"/>
  <c r="I6" i="18"/>
  <c r="I12" i="18"/>
  <c r="I13" i="18"/>
  <c r="I4" i="18"/>
  <c r="F14" i="18"/>
  <c r="H14" i="18"/>
  <c r="K14" i="18"/>
  <c r="F15" i="18"/>
  <c r="H15" i="18"/>
  <c r="K15" i="18"/>
  <c r="F16" i="18"/>
  <c r="H16" i="18"/>
  <c r="K16" i="18"/>
  <c r="F17" i="18"/>
  <c r="H17" i="18"/>
  <c r="K17" i="18"/>
  <c r="F18" i="18"/>
  <c r="H18" i="18"/>
  <c r="K18" i="18"/>
  <c r="F19" i="18"/>
  <c r="H19" i="18"/>
  <c r="K19" i="18"/>
  <c r="F20" i="18"/>
  <c r="H20" i="18"/>
  <c r="K20" i="18"/>
  <c r="F21" i="18"/>
  <c r="H21" i="18"/>
  <c r="K21" i="18"/>
  <c r="F22" i="18"/>
  <c r="H22" i="18"/>
  <c r="K22" i="18"/>
  <c r="F23" i="18"/>
  <c r="H23" i="18"/>
  <c r="K23" i="18"/>
  <c r="F24" i="18"/>
  <c r="H24" i="18"/>
  <c r="K24" i="18"/>
  <c r="F25" i="18"/>
  <c r="H25" i="18"/>
  <c r="K25" i="18"/>
  <c r="F26" i="18"/>
  <c r="H26" i="18"/>
  <c r="K26" i="18"/>
  <c r="F27" i="18"/>
  <c r="H27" i="18"/>
  <c r="K27" i="18"/>
  <c r="F28" i="18"/>
  <c r="H28" i="18"/>
  <c r="K28" i="18"/>
  <c r="F29" i="18"/>
  <c r="H29" i="18"/>
  <c r="K29" i="18"/>
  <c r="F30" i="18"/>
  <c r="H30" i="18"/>
  <c r="K30" i="18"/>
  <c r="F31" i="18"/>
  <c r="H31" i="18"/>
  <c r="K31" i="18"/>
  <c r="F32" i="18"/>
  <c r="H32" i="18"/>
  <c r="K32" i="18"/>
  <c r="F33" i="18"/>
  <c r="H33" i="18"/>
  <c r="K33" i="18"/>
  <c r="F6" i="17"/>
  <c r="H6" i="17"/>
  <c r="F4" i="17"/>
  <c r="H4" i="17"/>
  <c r="F7" i="17"/>
  <c r="H7" i="17"/>
  <c r="F8" i="17"/>
  <c r="H8" i="17"/>
  <c r="F9" i="17"/>
  <c r="H9" i="17"/>
  <c r="F11" i="17"/>
  <c r="H11" i="17"/>
  <c r="F12" i="17"/>
  <c r="H12" i="17"/>
  <c r="I6" i="17"/>
  <c r="I7" i="17"/>
  <c r="I8" i="17"/>
  <c r="I9" i="17"/>
  <c r="I11" i="17"/>
  <c r="I12" i="17"/>
  <c r="I4" i="17"/>
  <c r="H13" i="17"/>
  <c r="F14" i="17"/>
  <c r="H14" i="17"/>
  <c r="K14" i="17"/>
  <c r="F15" i="17"/>
  <c r="H15" i="17"/>
  <c r="K15" i="17"/>
  <c r="F16" i="17"/>
  <c r="H16" i="17"/>
  <c r="K16" i="17"/>
  <c r="F17" i="17"/>
  <c r="H17" i="17"/>
  <c r="K17" i="17"/>
  <c r="F18" i="17"/>
  <c r="H18" i="17"/>
  <c r="K18" i="17"/>
  <c r="F19" i="17"/>
  <c r="H19" i="17"/>
  <c r="K19" i="17"/>
  <c r="F20" i="17"/>
  <c r="H20" i="17"/>
  <c r="K20" i="17"/>
  <c r="F21" i="17"/>
  <c r="H21" i="17"/>
  <c r="K21" i="17"/>
  <c r="F22" i="17"/>
  <c r="H22" i="17"/>
  <c r="K22" i="17"/>
  <c r="F23" i="17"/>
  <c r="H23" i="17"/>
  <c r="K23" i="17"/>
  <c r="F24" i="17"/>
  <c r="H24" i="17"/>
  <c r="K24" i="17"/>
  <c r="F25" i="17"/>
  <c r="H25" i="17"/>
  <c r="K25" i="17"/>
  <c r="F26" i="17"/>
  <c r="H26" i="17"/>
  <c r="K26" i="17"/>
  <c r="F27" i="17"/>
  <c r="H27" i="17"/>
  <c r="K27" i="17"/>
  <c r="F28" i="17"/>
  <c r="H28" i="17"/>
  <c r="K28" i="17"/>
  <c r="F29" i="17"/>
  <c r="H29" i="17"/>
  <c r="K29" i="17"/>
  <c r="F30" i="17"/>
  <c r="H30" i="17"/>
  <c r="K30" i="17"/>
  <c r="F31" i="17"/>
  <c r="H31" i="17"/>
  <c r="K31" i="17"/>
  <c r="F32" i="17"/>
  <c r="H32" i="17"/>
  <c r="K32" i="17"/>
  <c r="F33" i="17"/>
  <c r="H33" i="17"/>
  <c r="K33" i="17"/>
  <c r="F6" i="16"/>
  <c r="H6" i="16"/>
  <c r="F5" i="16"/>
  <c r="H5" i="16"/>
  <c r="F9" i="16"/>
  <c r="H9" i="16"/>
  <c r="F11" i="16"/>
  <c r="H11" i="16"/>
  <c r="F12" i="16"/>
  <c r="H12" i="16"/>
  <c r="F13" i="16"/>
  <c r="H13" i="16"/>
  <c r="I6" i="16"/>
  <c r="F33" i="16"/>
  <c r="K33" i="16"/>
  <c r="H33" i="16"/>
  <c r="F32" i="16"/>
  <c r="K32" i="16"/>
  <c r="H32" i="16"/>
  <c r="F31" i="16"/>
  <c r="K31" i="16"/>
  <c r="H31" i="16"/>
  <c r="F30" i="16"/>
  <c r="K30" i="16"/>
  <c r="H30" i="16"/>
  <c r="F29" i="16"/>
  <c r="K29" i="16"/>
  <c r="H29" i="16"/>
  <c r="F28" i="16"/>
  <c r="K28" i="16"/>
  <c r="H28" i="16"/>
  <c r="F27" i="16"/>
  <c r="K27" i="16"/>
  <c r="H27" i="16"/>
  <c r="F26" i="16"/>
  <c r="K26" i="16"/>
  <c r="H26" i="16"/>
  <c r="F25" i="16"/>
  <c r="K25" i="16"/>
  <c r="H25" i="16"/>
  <c r="F24" i="16"/>
  <c r="K24" i="16"/>
  <c r="H24" i="16"/>
  <c r="F23" i="16"/>
  <c r="K23" i="16"/>
  <c r="H23" i="16"/>
  <c r="F22" i="16"/>
  <c r="K22" i="16"/>
  <c r="H22" i="16"/>
  <c r="F21" i="16"/>
  <c r="K21" i="16"/>
  <c r="H21" i="16"/>
  <c r="F20" i="16"/>
  <c r="K20" i="16"/>
  <c r="H20" i="16"/>
  <c r="F19" i="16"/>
  <c r="K19" i="16"/>
  <c r="H19" i="16"/>
  <c r="F18" i="16"/>
  <c r="K18" i="16"/>
  <c r="H18" i="16"/>
  <c r="F17" i="16"/>
  <c r="K17" i="16"/>
  <c r="H17" i="16"/>
  <c r="F16" i="16"/>
  <c r="K16" i="16"/>
  <c r="H16" i="16"/>
  <c r="F15" i="16"/>
  <c r="K15" i="16"/>
  <c r="H15" i="16"/>
  <c r="F14" i="16"/>
  <c r="K14" i="16"/>
  <c r="H14" i="16"/>
  <c r="F4" i="16"/>
  <c r="F7" i="16"/>
  <c r="F8" i="16"/>
  <c r="F10" i="16"/>
  <c r="I13" i="16"/>
  <c r="I12" i="16"/>
  <c r="I11" i="16"/>
  <c r="I9" i="16"/>
  <c r="I5" i="16"/>
  <c r="F4" i="9"/>
  <c r="H4" i="9"/>
  <c r="F5" i="9"/>
  <c r="H5" i="9"/>
  <c r="F7" i="9"/>
  <c r="H7" i="9"/>
  <c r="F8" i="9"/>
  <c r="H8" i="9"/>
  <c r="F9" i="9"/>
  <c r="H9" i="9"/>
  <c r="F10" i="9"/>
  <c r="H10" i="9"/>
  <c r="F11" i="9"/>
  <c r="H11" i="9"/>
  <c r="F12" i="9"/>
  <c r="H12" i="9"/>
  <c r="F13" i="9"/>
  <c r="H13" i="9"/>
  <c r="I4" i="9"/>
  <c r="I5" i="9"/>
  <c r="I7" i="9"/>
  <c r="I8" i="9"/>
  <c r="I9" i="9"/>
  <c r="I10" i="9"/>
  <c r="I11" i="9"/>
  <c r="I12" i="9"/>
  <c r="I13" i="9"/>
  <c r="F6" i="9"/>
  <c r="F33" i="9"/>
  <c r="K33" i="9"/>
  <c r="H33" i="9"/>
  <c r="F32" i="9"/>
  <c r="K32" i="9"/>
  <c r="H32" i="9"/>
  <c r="F31" i="9"/>
  <c r="K31" i="9"/>
  <c r="H31" i="9"/>
  <c r="F30" i="9"/>
  <c r="K30" i="9"/>
  <c r="H30" i="9"/>
  <c r="F29" i="9"/>
  <c r="K29" i="9"/>
  <c r="H29" i="9"/>
  <c r="F28" i="9"/>
  <c r="K28" i="9"/>
  <c r="H28" i="9"/>
  <c r="F27" i="9"/>
  <c r="K27" i="9"/>
  <c r="H27" i="9"/>
  <c r="F26" i="9"/>
  <c r="K26" i="9"/>
  <c r="H26" i="9"/>
  <c r="F25" i="9"/>
  <c r="K25" i="9"/>
  <c r="H25" i="9"/>
  <c r="F24" i="9"/>
  <c r="K24" i="9"/>
  <c r="H24" i="9"/>
  <c r="F23" i="9"/>
  <c r="K23" i="9"/>
  <c r="H23" i="9"/>
  <c r="F22" i="9"/>
  <c r="K22" i="9"/>
  <c r="H22" i="9"/>
  <c r="F21" i="9"/>
  <c r="K21" i="9"/>
  <c r="H21" i="9"/>
  <c r="F20" i="9"/>
  <c r="K20" i="9"/>
  <c r="H20" i="9"/>
  <c r="F19" i="9"/>
  <c r="K19" i="9"/>
  <c r="H19" i="9"/>
  <c r="F18" i="9"/>
  <c r="K18" i="9"/>
  <c r="H18" i="9"/>
  <c r="F17" i="9"/>
  <c r="K17" i="9"/>
  <c r="H17" i="9"/>
  <c r="F16" i="9"/>
  <c r="K16" i="9"/>
  <c r="H16" i="9"/>
  <c r="F15" i="9"/>
  <c r="K15" i="9"/>
  <c r="H15" i="9"/>
  <c r="F14" i="9"/>
  <c r="K14" i="9"/>
  <c r="H14" i="9"/>
  <c r="K6" i="9"/>
  <c r="J7" i="7"/>
  <c r="L7" i="7"/>
</calcChain>
</file>

<file path=xl/comments1.xml><?xml version="1.0" encoding="utf-8"?>
<comments xmlns="http://schemas.openxmlformats.org/spreadsheetml/2006/main">
  <authors>
    <author>Rik Alewijnse</author>
  </authors>
  <commentList>
    <comment ref="J18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average points for RO duty</t>
        </r>
      </text>
    </comment>
    <comment ref="K18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average points for RO duty</t>
        </r>
      </text>
    </comment>
    <comment ref="L21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average points for RO duty</t>
        </r>
      </text>
    </comment>
    <comment ref="M21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average points for RO dut</t>
        </r>
      </text>
    </comment>
    <comment ref="L22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average points for RO dut</t>
        </r>
      </text>
    </comment>
    <comment ref="M22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average points for RO dut</t>
        </r>
      </text>
    </comment>
    <comment ref="F25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Average points for RO duty</t>
        </r>
      </text>
    </comment>
    <comment ref="G25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Average points for RO duty</t>
        </r>
      </text>
    </comment>
    <comment ref="F26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average points for RO duty</t>
        </r>
      </text>
    </comment>
    <comment ref="G26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average points for RO duty</t>
        </r>
      </text>
    </comment>
  </commentList>
</comments>
</file>

<file path=xl/comments2.xml><?xml version="1.0" encoding="utf-8"?>
<comments xmlns="http://schemas.openxmlformats.org/spreadsheetml/2006/main">
  <authors>
    <author>Rik Alewijnse</author>
  </authors>
  <commentList>
    <comment ref="E7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calclulated, raced one lap</t>
        </r>
      </text>
    </comment>
  </commentList>
</comments>
</file>

<file path=xl/comments3.xml><?xml version="1.0" encoding="utf-8"?>
<comments xmlns="http://schemas.openxmlformats.org/spreadsheetml/2006/main">
  <authors>
    <author>Rik Alewijnse</author>
  </authors>
  <commentList>
    <comment ref="E7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calclulated, raced one lap</t>
        </r>
      </text>
    </comment>
  </commentList>
</comments>
</file>

<file path=xl/comments4.xml><?xml version="1.0" encoding="utf-8"?>
<comments xmlns="http://schemas.openxmlformats.org/spreadsheetml/2006/main">
  <authors>
    <author>Rik Alewijnse</author>
  </authors>
  <commentList>
    <comment ref="E10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no club membershipfor 2014</t>
        </r>
      </text>
    </comment>
  </commentList>
</comments>
</file>

<file path=xl/comments5.xml><?xml version="1.0" encoding="utf-8"?>
<comments xmlns="http://schemas.openxmlformats.org/spreadsheetml/2006/main">
  <authors>
    <author>Rik Alewijnse</author>
  </authors>
  <commentList>
    <comment ref="E10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no club membershipfor 2014</t>
        </r>
      </text>
    </comment>
  </commentList>
</comments>
</file>

<file path=xl/comments6.xml><?xml version="1.0" encoding="utf-8"?>
<comments xmlns="http://schemas.openxmlformats.org/spreadsheetml/2006/main">
  <authors>
    <author>Rik Alewijnse</author>
  </authors>
  <commentList>
    <comment ref="G4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year = 1984
</t>
        </r>
      </text>
    </comment>
  </commentList>
</comments>
</file>

<file path=xl/comments7.xml><?xml version="1.0" encoding="utf-8"?>
<comments xmlns="http://schemas.openxmlformats.org/spreadsheetml/2006/main">
  <authors>
    <author>Rik Alewijnse</author>
  </authors>
  <commentList>
    <comment ref="G4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year = 1984
</t>
        </r>
      </text>
    </comment>
  </commentList>
</comments>
</file>

<file path=xl/sharedStrings.xml><?xml version="1.0" encoding="utf-8"?>
<sst xmlns="http://schemas.openxmlformats.org/spreadsheetml/2006/main" count="325" uniqueCount="130">
  <si>
    <t>HELM</t>
  </si>
  <si>
    <t>CREW</t>
  </si>
  <si>
    <t>PY</t>
  </si>
  <si>
    <t>CORRECTED TIME</t>
  </si>
  <si>
    <t>PPY</t>
  </si>
  <si>
    <t xml:space="preserve">PY POSITION </t>
  </si>
  <si>
    <t>PPY POSITION</t>
  </si>
  <si>
    <t>Race 1</t>
  </si>
  <si>
    <t>Race 2</t>
  </si>
  <si>
    <t>Race 3</t>
  </si>
  <si>
    <t>Race 4</t>
  </si>
  <si>
    <t>Race 7</t>
  </si>
  <si>
    <t>Race 8</t>
  </si>
  <si>
    <t>TOLLESBURY SAILING CLUB DINGHY RACING RESULTS</t>
  </si>
  <si>
    <t>BOAT NO: CLASS</t>
  </si>
  <si>
    <t>START TIME</t>
  </si>
  <si>
    <t>FINISH TIME</t>
  </si>
  <si>
    <t>ELAPSED TIME (SECONDS)</t>
  </si>
  <si>
    <t>DNF</t>
  </si>
  <si>
    <t>TROPHY NAME:</t>
  </si>
  <si>
    <t>(PY)</t>
  </si>
  <si>
    <t>Class</t>
  </si>
  <si>
    <t>Boat No</t>
  </si>
  <si>
    <t>Helm</t>
  </si>
  <si>
    <t xml:space="preserve"> </t>
  </si>
  <si>
    <t>Pts Total</t>
  </si>
  <si>
    <t>Less Discards</t>
  </si>
  <si>
    <t>Position</t>
  </si>
  <si>
    <t>Race 5</t>
  </si>
  <si>
    <t>Race 6</t>
  </si>
  <si>
    <t>Series</t>
  </si>
  <si>
    <t>Starters</t>
  </si>
  <si>
    <t>GP14</t>
  </si>
  <si>
    <t>Rik</t>
  </si>
  <si>
    <t>Sarah Porter</t>
  </si>
  <si>
    <t>Danny Carter</t>
  </si>
  <si>
    <t>GP 11494</t>
  </si>
  <si>
    <t>GP 13342</t>
  </si>
  <si>
    <t>Phil Rayner</t>
  </si>
  <si>
    <t>Lsr 113967</t>
  </si>
  <si>
    <t>Scott Edwards</t>
  </si>
  <si>
    <t>GP 1365</t>
  </si>
  <si>
    <t>Austin Barber</t>
  </si>
  <si>
    <t>GP 11020</t>
  </si>
  <si>
    <t>Rik Alewijnse</t>
  </si>
  <si>
    <t>GP 13956</t>
  </si>
  <si>
    <t>Roger Palmer</t>
  </si>
  <si>
    <t>Hazel Schofield</t>
  </si>
  <si>
    <t>George Rogers</t>
  </si>
  <si>
    <t>Carol Collier</t>
  </si>
  <si>
    <t>Laser</t>
  </si>
  <si>
    <t>Chris Parsons</t>
  </si>
  <si>
    <t>Martin</t>
  </si>
  <si>
    <t>Lsr 75228</t>
  </si>
  <si>
    <t>Martin Smith</t>
  </si>
  <si>
    <t>WIND STRENGTH: 6 kt</t>
  </si>
  <si>
    <t>WIND DIRECTION: S</t>
  </si>
  <si>
    <t>DATE: 04/05/2014</t>
  </si>
  <si>
    <t>RACE: Early Summer 1</t>
  </si>
  <si>
    <t>COURSE: 9p, 6p, 5p, 1p x 2</t>
  </si>
  <si>
    <t>RO: Team Bartlett
SB: Nick &amp; Sarah B</t>
  </si>
  <si>
    <t>M Rkt 3381</t>
  </si>
  <si>
    <t>Simon Cornwell</t>
  </si>
  <si>
    <t>Henry Cornwell</t>
  </si>
  <si>
    <t>Vision 1600</t>
  </si>
  <si>
    <t>Rooster 164</t>
  </si>
  <si>
    <t>Simon Young</t>
  </si>
  <si>
    <t>RACE: Early Summer 2</t>
  </si>
  <si>
    <t>COURSE: 9p, 6s, 7p, 10p YPp x 2</t>
  </si>
  <si>
    <t>Merlin Rocket</t>
  </si>
  <si>
    <t>RS Vision</t>
  </si>
  <si>
    <t>Rooster 8.1</t>
  </si>
  <si>
    <t>EarlySummer Points</t>
  </si>
  <si>
    <t>Greg</t>
  </si>
  <si>
    <t>Tessa</t>
  </si>
  <si>
    <t>Nick</t>
  </si>
  <si>
    <t>Scott</t>
  </si>
  <si>
    <t>Sarah B</t>
  </si>
  <si>
    <t>Simon C</t>
  </si>
  <si>
    <t>Bob</t>
  </si>
  <si>
    <t>John Holmes</t>
  </si>
  <si>
    <t>Sarah P</t>
  </si>
  <si>
    <t>Jilly</t>
  </si>
  <si>
    <t>George</t>
  </si>
  <si>
    <t>ELAPSED TIME</t>
  </si>
  <si>
    <t>DATE: 18/5/2014</t>
  </si>
  <si>
    <t>WIND STRENGTH: 14 kt</t>
  </si>
  <si>
    <t>WIND DIRECTION: E</t>
  </si>
  <si>
    <t>RACE: Early Summer 4</t>
  </si>
  <si>
    <t>COURSE: 9p, 6p, 4p, 1p x2</t>
  </si>
  <si>
    <t>RO: Rik &amp; Amanda
SB: Bob &amp; John Holmes</t>
  </si>
  <si>
    <t>GP14 13958</t>
  </si>
  <si>
    <t>Jilly Wilkinson</t>
  </si>
  <si>
    <t>Mirror 39628</t>
  </si>
  <si>
    <t>Tessa Bartlett</t>
  </si>
  <si>
    <t>GP14 11944</t>
  </si>
  <si>
    <t>Sarah Barber</t>
  </si>
  <si>
    <t>GP14 13545</t>
  </si>
  <si>
    <t>Greg Bartlett</t>
  </si>
  <si>
    <t>Alexandra Bartlett</t>
  </si>
  <si>
    <t>Lsr 77704</t>
  </si>
  <si>
    <t>George Barber</t>
  </si>
  <si>
    <t>LsrR 155152</t>
  </si>
  <si>
    <t>Will Porter</t>
  </si>
  <si>
    <t>GP14 13956</t>
  </si>
  <si>
    <t>Sarah Todd</t>
  </si>
  <si>
    <t>Lsr</t>
  </si>
  <si>
    <t>GP14 13342</t>
  </si>
  <si>
    <t>Jonathan Brooks</t>
  </si>
  <si>
    <t>Dave Walsh</t>
  </si>
  <si>
    <t>DSQ</t>
  </si>
  <si>
    <t>WIND STRENGTH: 12 kt</t>
  </si>
  <si>
    <t>Tpr 42696</t>
  </si>
  <si>
    <t>RACE: Early Summer 6</t>
  </si>
  <si>
    <t>Lsr Radial</t>
  </si>
  <si>
    <t>Amanda</t>
  </si>
  <si>
    <t>Mirror</t>
  </si>
  <si>
    <t>Topper</t>
  </si>
  <si>
    <t>DATE: 25/05/2014</t>
  </si>
  <si>
    <t>WIND STRENGTH: F3</t>
  </si>
  <si>
    <t>RACE: Early Summer 7</t>
  </si>
  <si>
    <t>COURSE: 1s 2s 9p 3s 5p 4p x2</t>
  </si>
  <si>
    <t>RO: George &amp; Sarah P
SB: Sarah B &amp; Bob</t>
  </si>
  <si>
    <t>N12 3xxx</t>
  </si>
  <si>
    <t>GP14 11020</t>
  </si>
  <si>
    <t>Sarah Alewijnse</t>
  </si>
  <si>
    <t>RACE: Early Summer 8</t>
  </si>
  <si>
    <t>COURSE: 1p 6s 9s 4p</t>
  </si>
  <si>
    <t>National 12</t>
  </si>
  <si>
    <t>3xxx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</si>
</sst>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0.000"/>
  </numFmts>
  <fonts count="8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/>
    <xf numFmtId="0" fontId="1" fillId="0" borderId="0" xfId="0" applyFont="1"/>
    <xf numFmtId="16" fontId="1" fillId="0" borderId="0" xfId="0" applyNumberFormat="1" applyFont="1"/>
    <xf numFmtId="0" fontId="0" fillId="0" borderId="0" xfId="0" applyNumberFormat="1"/>
    <xf numFmtId="0" fontId="0" fillId="2" borderId="0" xfId="0" applyFill="1"/>
    <xf numFmtId="16" fontId="0" fillId="0" borderId="0" xfId="0" applyNumberForma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28"/>
  <sheetViews>
    <sheetView tabSelected="1" workbookViewId="0">
      <selection activeCell="J28" sqref="J28"/>
    </sheetView>
  </sheetViews>
  <sheetFormatPr defaultRowHeight="12.75" x14ac:dyDescent="0.2"/>
  <cols>
    <col min="1" max="1" width="3" customWidth="1"/>
    <col min="2" max="2" width="12.75" customWidth="1"/>
    <col min="3" max="3" width="7.875" customWidth="1"/>
    <col min="4" max="4" width="20.375" bestFit="1" customWidth="1"/>
    <col min="5" max="5" width="1.75" bestFit="1" customWidth="1"/>
    <col min="6" max="13" width="10.375" bestFit="1" customWidth="1"/>
    <col min="14" max="14" width="2.625" customWidth="1"/>
    <col min="16" max="16" width="8.5" bestFit="1" customWidth="1"/>
    <col min="17" max="17" width="13.625" bestFit="1" customWidth="1"/>
    <col min="19" max="19" width="8.375" bestFit="1" customWidth="1"/>
  </cols>
  <sheetData>
    <row r="1" spans="2:19" ht="15" x14ac:dyDescent="0.2">
      <c r="B1" s="18" t="s">
        <v>19</v>
      </c>
      <c r="D1" s="18" t="s">
        <v>72</v>
      </c>
      <c r="G1" s="18" t="s">
        <v>20</v>
      </c>
      <c r="H1" s="19"/>
      <c r="I1" s="20">
        <v>2014</v>
      </c>
    </row>
    <row r="3" spans="2:19" x14ac:dyDescent="0.2">
      <c r="B3" s="20" t="s">
        <v>21</v>
      </c>
      <c r="C3" s="20" t="s">
        <v>22</v>
      </c>
      <c r="D3" s="20" t="s">
        <v>23</v>
      </c>
      <c r="E3" s="20" t="s">
        <v>24</v>
      </c>
      <c r="F3" t="s">
        <v>73</v>
      </c>
      <c r="G3" t="s">
        <v>74</v>
      </c>
      <c r="H3" t="s">
        <v>52</v>
      </c>
      <c r="I3" t="s">
        <v>78</v>
      </c>
      <c r="J3" t="s">
        <v>33</v>
      </c>
      <c r="K3" t="s">
        <v>115</v>
      </c>
      <c r="L3" t="s">
        <v>81</v>
      </c>
      <c r="M3" t="s">
        <v>83</v>
      </c>
      <c r="N3" s="21"/>
      <c r="P3" s="20" t="s">
        <v>25</v>
      </c>
      <c r="Q3" s="20" t="s">
        <v>26</v>
      </c>
      <c r="R3" s="20" t="s">
        <v>25</v>
      </c>
      <c r="S3" s="20" t="s">
        <v>27</v>
      </c>
    </row>
    <row r="4" spans="2:19" x14ac:dyDescent="0.2">
      <c r="B4" s="20"/>
      <c r="C4" s="20"/>
      <c r="D4" s="20"/>
      <c r="E4" s="20"/>
      <c r="F4" t="s">
        <v>75</v>
      </c>
      <c r="G4" t="s">
        <v>77</v>
      </c>
      <c r="H4" t="s">
        <v>76</v>
      </c>
      <c r="I4" t="s">
        <v>79</v>
      </c>
      <c r="J4" t="s">
        <v>79</v>
      </c>
      <c r="K4" t="s">
        <v>80</v>
      </c>
      <c r="L4" t="s">
        <v>77</v>
      </c>
      <c r="M4" t="s">
        <v>82</v>
      </c>
      <c r="N4" s="21"/>
      <c r="O4" s="20"/>
      <c r="P4" s="20"/>
      <c r="Q4" s="20"/>
      <c r="R4" s="20"/>
      <c r="S4" s="20"/>
    </row>
    <row r="5" spans="2:19" x14ac:dyDescent="0.2">
      <c r="B5" s="20"/>
      <c r="C5" s="20"/>
      <c r="D5" s="20"/>
      <c r="E5" s="20"/>
      <c r="F5" s="21"/>
      <c r="G5" s="21"/>
      <c r="H5" s="21"/>
      <c r="I5" s="21"/>
      <c r="J5" s="21"/>
      <c r="K5" s="21"/>
      <c r="L5" s="21"/>
      <c r="M5" s="21"/>
      <c r="N5" s="21"/>
      <c r="O5" s="20"/>
      <c r="P5" s="20"/>
      <c r="Q5" s="20"/>
      <c r="R5" s="20"/>
      <c r="S5" s="20"/>
    </row>
    <row r="6" spans="2:19" x14ac:dyDescent="0.2">
      <c r="B6" s="20"/>
      <c r="C6" s="20"/>
      <c r="D6" s="20"/>
      <c r="E6" s="20"/>
      <c r="F6" s="20" t="s">
        <v>7</v>
      </c>
      <c r="G6" s="20" t="s">
        <v>8</v>
      </c>
      <c r="H6" s="20" t="s">
        <v>9</v>
      </c>
      <c r="I6" s="20" t="s">
        <v>10</v>
      </c>
      <c r="J6" s="20" t="s">
        <v>28</v>
      </c>
      <c r="K6" s="20" t="s">
        <v>29</v>
      </c>
      <c r="L6" s="20" t="s">
        <v>11</v>
      </c>
      <c r="M6" s="20" t="s">
        <v>12</v>
      </c>
      <c r="N6" s="20"/>
    </row>
    <row r="7" spans="2:19" x14ac:dyDescent="0.2">
      <c r="F7" s="24">
        <v>40301</v>
      </c>
      <c r="G7" s="24"/>
      <c r="H7" s="24">
        <v>40308</v>
      </c>
      <c r="I7" s="24"/>
      <c r="J7" s="24">
        <f>H7+7</f>
        <v>40315</v>
      </c>
      <c r="K7" s="24"/>
      <c r="L7" s="24">
        <f>J7+7</f>
        <v>40322</v>
      </c>
      <c r="M7" s="24"/>
      <c r="P7" s="20" t="s">
        <v>30</v>
      </c>
    </row>
    <row r="8" spans="2:19" x14ac:dyDescent="0.2">
      <c r="F8" s="20" t="s">
        <v>31</v>
      </c>
      <c r="G8" s="20" t="s">
        <v>31</v>
      </c>
      <c r="H8" s="20" t="s">
        <v>31</v>
      </c>
      <c r="I8" s="20" t="s">
        <v>31</v>
      </c>
      <c r="J8" s="20" t="s">
        <v>31</v>
      </c>
      <c r="K8" s="20" t="s">
        <v>31</v>
      </c>
      <c r="L8" s="20" t="s">
        <v>31</v>
      </c>
      <c r="M8" s="20" t="s">
        <v>31</v>
      </c>
      <c r="N8" s="20"/>
      <c r="P8" s="20" t="s">
        <v>31</v>
      </c>
    </row>
    <row r="9" spans="2:19" x14ac:dyDescent="0.2">
      <c r="F9">
        <v>10</v>
      </c>
      <c r="G9">
        <v>10</v>
      </c>
      <c r="J9">
        <v>8</v>
      </c>
      <c r="K9">
        <v>8</v>
      </c>
      <c r="L9">
        <v>4</v>
      </c>
      <c r="M9">
        <v>4</v>
      </c>
      <c r="P9">
        <f>COUNTA(D11:D42)</f>
        <v>18</v>
      </c>
      <c r="Q9" t="s">
        <v>24</v>
      </c>
    </row>
    <row r="10" spans="2:19" x14ac:dyDescent="0.2">
      <c r="B10" t="s">
        <v>24</v>
      </c>
      <c r="C10" t="s">
        <v>24</v>
      </c>
      <c r="D10" t="s">
        <v>24</v>
      </c>
    </row>
    <row r="11" spans="2:19" ht="12.75" customHeight="1" x14ac:dyDescent="0.2">
      <c r="B11" t="s">
        <v>50</v>
      </c>
      <c r="C11">
        <v>75228</v>
      </c>
      <c r="D11" t="s">
        <v>54</v>
      </c>
      <c r="F11">
        <v>3</v>
      </c>
      <c r="G11">
        <v>11</v>
      </c>
      <c r="H11" s="23"/>
      <c r="I11" s="23"/>
      <c r="J11">
        <v>3</v>
      </c>
      <c r="K11">
        <v>9</v>
      </c>
      <c r="L11">
        <v>1</v>
      </c>
      <c r="M11">
        <v>2</v>
      </c>
      <c r="P11">
        <f t="shared" ref="P11:P21" si="0">SUM(F11:M11)</f>
        <v>29</v>
      </c>
      <c r="Q11">
        <f>LARGE(F11:M11,1)+LARGE(F11:M11,2)</f>
        <v>20</v>
      </c>
      <c r="R11">
        <f>P11-Q11</f>
        <v>9</v>
      </c>
      <c r="S11">
        <f>RANK(R11,$R$11:$R$28,1)</f>
        <v>2</v>
      </c>
    </row>
    <row r="12" spans="2:19" x14ac:dyDescent="0.2">
      <c r="B12" t="s">
        <v>50</v>
      </c>
      <c r="C12">
        <v>113967</v>
      </c>
      <c r="D12" t="s">
        <v>40</v>
      </c>
      <c r="F12">
        <v>6</v>
      </c>
      <c r="G12">
        <v>3</v>
      </c>
      <c r="H12" s="23"/>
      <c r="I12" s="23"/>
      <c r="J12">
        <f t="shared" ref="J12:M15" si="1">$P$9+2</f>
        <v>20</v>
      </c>
      <c r="K12">
        <f t="shared" si="1"/>
        <v>20</v>
      </c>
      <c r="L12">
        <f t="shared" si="1"/>
        <v>20</v>
      </c>
      <c r="M12">
        <f t="shared" si="1"/>
        <v>20</v>
      </c>
      <c r="P12">
        <f t="shared" si="0"/>
        <v>89</v>
      </c>
      <c r="Q12">
        <f t="shared" ref="Q12:Q28" si="2">LARGE(F12:M12,1)+LARGE(F12:M12,2)</f>
        <v>40</v>
      </c>
      <c r="R12">
        <f t="shared" ref="R12:R21" si="3">P12-Q12</f>
        <v>49</v>
      </c>
      <c r="S12">
        <f t="shared" ref="S12:S28" si="4">RANK(R12,$R$11:$R$28,1)</f>
        <v>8</v>
      </c>
    </row>
    <row r="13" spans="2:19" x14ac:dyDescent="0.2">
      <c r="B13" t="s">
        <v>32</v>
      </c>
      <c r="C13">
        <v>11944</v>
      </c>
      <c r="D13" t="s">
        <v>49</v>
      </c>
      <c r="F13">
        <v>11</v>
      </c>
      <c r="G13">
        <f>P9+2</f>
        <v>20</v>
      </c>
      <c r="H13" s="23"/>
      <c r="I13" s="23"/>
      <c r="J13">
        <f t="shared" si="1"/>
        <v>20</v>
      </c>
      <c r="K13">
        <f t="shared" si="1"/>
        <v>20</v>
      </c>
      <c r="L13">
        <f t="shared" si="1"/>
        <v>20</v>
      </c>
      <c r="M13">
        <f t="shared" si="1"/>
        <v>20</v>
      </c>
      <c r="P13">
        <f t="shared" si="0"/>
        <v>111</v>
      </c>
      <c r="Q13">
        <f t="shared" si="2"/>
        <v>40</v>
      </c>
      <c r="R13">
        <f t="shared" si="3"/>
        <v>71</v>
      </c>
      <c r="S13">
        <f t="shared" si="4"/>
        <v>18</v>
      </c>
    </row>
    <row r="14" spans="2:19" x14ac:dyDescent="0.2">
      <c r="B14" t="s">
        <v>69</v>
      </c>
      <c r="C14">
        <v>3389</v>
      </c>
      <c r="D14" t="s">
        <v>62</v>
      </c>
      <c r="F14">
        <v>8</v>
      </c>
      <c r="G14">
        <v>11</v>
      </c>
      <c r="H14" s="23"/>
      <c r="I14" s="23"/>
      <c r="J14">
        <f t="shared" si="1"/>
        <v>20</v>
      </c>
      <c r="K14">
        <f t="shared" si="1"/>
        <v>20</v>
      </c>
      <c r="L14">
        <f t="shared" si="1"/>
        <v>20</v>
      </c>
      <c r="M14">
        <f t="shared" si="1"/>
        <v>20</v>
      </c>
      <c r="P14">
        <f t="shared" si="0"/>
        <v>99</v>
      </c>
      <c r="Q14">
        <f t="shared" si="2"/>
        <v>40</v>
      </c>
      <c r="R14">
        <f t="shared" si="3"/>
        <v>59</v>
      </c>
      <c r="S14">
        <f t="shared" si="4"/>
        <v>14</v>
      </c>
    </row>
    <row r="15" spans="2:19" x14ac:dyDescent="0.2">
      <c r="B15" t="s">
        <v>70</v>
      </c>
      <c r="C15" s="22">
        <v>1600</v>
      </c>
      <c r="D15" t="s">
        <v>35</v>
      </c>
      <c r="F15">
        <v>9</v>
      </c>
      <c r="G15">
        <v>11</v>
      </c>
      <c r="H15" s="23"/>
      <c r="I15" s="23"/>
      <c r="J15">
        <f t="shared" si="1"/>
        <v>20</v>
      </c>
      <c r="K15">
        <f t="shared" si="1"/>
        <v>20</v>
      </c>
      <c r="L15">
        <f t="shared" si="1"/>
        <v>20</v>
      </c>
      <c r="M15">
        <f t="shared" si="1"/>
        <v>20</v>
      </c>
      <c r="P15" s="3">
        <f t="shared" si="0"/>
        <v>100</v>
      </c>
      <c r="Q15">
        <f t="shared" si="2"/>
        <v>40</v>
      </c>
      <c r="R15" s="3">
        <f t="shared" si="3"/>
        <v>60</v>
      </c>
      <c r="S15">
        <f t="shared" si="4"/>
        <v>15</v>
      </c>
    </row>
    <row r="16" spans="2:19" x14ac:dyDescent="0.2">
      <c r="B16" s="22" t="s">
        <v>32</v>
      </c>
      <c r="C16" s="22">
        <v>13342</v>
      </c>
      <c r="D16" t="s">
        <v>38</v>
      </c>
      <c r="F16">
        <v>2</v>
      </c>
      <c r="G16">
        <v>1</v>
      </c>
      <c r="H16" s="23"/>
      <c r="I16" s="23"/>
      <c r="J16">
        <v>2</v>
      </c>
      <c r="K16">
        <v>2</v>
      </c>
      <c r="L16">
        <v>2</v>
      </c>
      <c r="M16">
        <v>1</v>
      </c>
      <c r="P16">
        <f t="shared" si="0"/>
        <v>10</v>
      </c>
      <c r="Q16">
        <f t="shared" si="2"/>
        <v>4</v>
      </c>
      <c r="R16">
        <f t="shared" si="3"/>
        <v>6</v>
      </c>
      <c r="S16">
        <f t="shared" si="4"/>
        <v>1</v>
      </c>
    </row>
    <row r="17" spans="2:19" x14ac:dyDescent="0.2">
      <c r="B17" s="22" t="s">
        <v>32</v>
      </c>
      <c r="C17" s="22">
        <v>1365</v>
      </c>
      <c r="D17" t="s">
        <v>51</v>
      </c>
      <c r="F17">
        <v>5</v>
      </c>
      <c r="G17">
        <v>11</v>
      </c>
      <c r="H17" s="23"/>
      <c r="I17" s="23"/>
      <c r="J17">
        <f t="shared" ref="J17:K20" si="5">$P$9+2</f>
        <v>20</v>
      </c>
      <c r="K17">
        <f t="shared" si="5"/>
        <v>20</v>
      </c>
      <c r="L17">
        <f>$P$9+2</f>
        <v>20</v>
      </c>
      <c r="M17">
        <f>$P$9+2</f>
        <v>20</v>
      </c>
      <c r="P17">
        <f t="shared" si="0"/>
        <v>96</v>
      </c>
      <c r="Q17">
        <f t="shared" si="2"/>
        <v>40</v>
      </c>
      <c r="R17">
        <f t="shared" si="3"/>
        <v>56</v>
      </c>
      <c r="S17">
        <f t="shared" si="4"/>
        <v>12</v>
      </c>
    </row>
    <row r="18" spans="2:19" x14ac:dyDescent="0.2">
      <c r="B18" t="s">
        <v>32</v>
      </c>
      <c r="C18" s="22">
        <v>11020</v>
      </c>
      <c r="D18" t="s">
        <v>44</v>
      </c>
      <c r="F18">
        <v>4</v>
      </c>
      <c r="G18">
        <v>4</v>
      </c>
      <c r="H18" s="23"/>
      <c r="I18" s="23"/>
      <c r="J18">
        <f>AVERAGE(F18:G18,L18:M18)</f>
        <v>4</v>
      </c>
      <c r="K18">
        <f>AVERAGE(G18:H18,M18:N18)</f>
        <v>4</v>
      </c>
      <c r="L18">
        <v>4</v>
      </c>
      <c r="M18">
        <v>4</v>
      </c>
      <c r="P18">
        <f t="shared" si="0"/>
        <v>24</v>
      </c>
      <c r="Q18">
        <f t="shared" si="2"/>
        <v>8</v>
      </c>
      <c r="R18">
        <f t="shared" si="3"/>
        <v>16</v>
      </c>
      <c r="S18">
        <f t="shared" si="4"/>
        <v>3</v>
      </c>
    </row>
    <row r="19" spans="2:19" x14ac:dyDescent="0.2">
      <c r="B19" t="s">
        <v>71</v>
      </c>
      <c r="C19" s="22">
        <v>164</v>
      </c>
      <c r="D19" t="s">
        <v>66</v>
      </c>
      <c r="F19">
        <v>7</v>
      </c>
      <c r="G19">
        <v>5</v>
      </c>
      <c r="H19" s="23"/>
      <c r="I19" s="23"/>
      <c r="J19">
        <f t="shared" si="5"/>
        <v>20</v>
      </c>
      <c r="K19">
        <f t="shared" si="5"/>
        <v>20</v>
      </c>
      <c r="L19">
        <f>$P$9+2</f>
        <v>20</v>
      </c>
      <c r="M19">
        <f>$P$9+2</f>
        <v>20</v>
      </c>
      <c r="P19">
        <f t="shared" si="0"/>
        <v>92</v>
      </c>
      <c r="Q19">
        <f t="shared" si="2"/>
        <v>40</v>
      </c>
      <c r="R19">
        <f t="shared" si="3"/>
        <v>52</v>
      </c>
      <c r="S19">
        <f t="shared" si="4"/>
        <v>9</v>
      </c>
    </row>
    <row r="20" spans="2:19" x14ac:dyDescent="0.2">
      <c r="B20" t="s">
        <v>32</v>
      </c>
      <c r="C20" s="22">
        <v>13956</v>
      </c>
      <c r="D20" t="s">
        <v>46</v>
      </c>
      <c r="F20">
        <v>1</v>
      </c>
      <c r="G20">
        <v>2</v>
      </c>
      <c r="H20" s="23"/>
      <c r="I20" s="23"/>
      <c r="J20">
        <f t="shared" si="5"/>
        <v>20</v>
      </c>
      <c r="K20">
        <f t="shared" si="5"/>
        <v>20</v>
      </c>
      <c r="L20">
        <f>$P$9+2</f>
        <v>20</v>
      </c>
      <c r="M20">
        <f>$P$9+2</f>
        <v>20</v>
      </c>
      <c r="P20">
        <f t="shared" si="0"/>
        <v>83</v>
      </c>
      <c r="Q20">
        <f t="shared" si="2"/>
        <v>40</v>
      </c>
      <c r="R20">
        <f t="shared" si="3"/>
        <v>43</v>
      </c>
      <c r="S20">
        <f t="shared" si="4"/>
        <v>6</v>
      </c>
    </row>
    <row r="21" spans="2:19" x14ac:dyDescent="0.2">
      <c r="B21" t="s">
        <v>32</v>
      </c>
      <c r="C21" s="22">
        <v>11955</v>
      </c>
      <c r="D21" t="s">
        <v>34</v>
      </c>
      <c r="F21">
        <f>P9+2</f>
        <v>20</v>
      </c>
      <c r="G21">
        <v>6</v>
      </c>
      <c r="H21" s="23"/>
      <c r="I21" s="23"/>
      <c r="J21">
        <v>7</v>
      </c>
      <c r="K21">
        <v>4</v>
      </c>
      <c r="L21">
        <f>AVERAGE(J21:K21,F21:G21)</f>
        <v>9.25</v>
      </c>
      <c r="M21">
        <f>AVERAGE(J21:K21,F21:G21)</f>
        <v>9.25</v>
      </c>
      <c r="P21">
        <f t="shared" si="0"/>
        <v>55.5</v>
      </c>
      <c r="Q21">
        <f t="shared" si="2"/>
        <v>29.25</v>
      </c>
      <c r="R21">
        <f t="shared" si="3"/>
        <v>26.25</v>
      </c>
      <c r="S21">
        <f t="shared" si="4"/>
        <v>5</v>
      </c>
    </row>
    <row r="22" spans="2:19" x14ac:dyDescent="0.2">
      <c r="B22" t="s">
        <v>32</v>
      </c>
      <c r="C22" s="22">
        <v>13958</v>
      </c>
      <c r="D22" t="s">
        <v>48</v>
      </c>
      <c r="F22">
        <f t="shared" ref="F22:G27" si="6">$P$9+2</f>
        <v>20</v>
      </c>
      <c r="G22">
        <f t="shared" si="6"/>
        <v>20</v>
      </c>
      <c r="H22" s="23"/>
      <c r="I22" s="23"/>
      <c r="J22">
        <v>1</v>
      </c>
      <c r="K22">
        <v>1</v>
      </c>
      <c r="L22">
        <f>AVERAGE(F22:K22)</f>
        <v>10.5</v>
      </c>
      <c r="M22">
        <f>AVERAGE(F22:K22)</f>
        <v>10.5</v>
      </c>
      <c r="P22">
        <f t="shared" ref="P22:P28" si="7">SUM(F22:M22)</f>
        <v>63</v>
      </c>
      <c r="Q22">
        <f t="shared" si="2"/>
        <v>40</v>
      </c>
      <c r="R22">
        <f t="shared" ref="R22:R27" si="8">P22-Q22</f>
        <v>23</v>
      </c>
      <c r="S22">
        <f t="shared" si="4"/>
        <v>4</v>
      </c>
    </row>
    <row r="23" spans="2:19" x14ac:dyDescent="0.2">
      <c r="B23" t="s">
        <v>106</v>
      </c>
      <c r="C23" s="22">
        <v>77704</v>
      </c>
      <c r="D23" t="s">
        <v>101</v>
      </c>
      <c r="F23">
        <f t="shared" si="6"/>
        <v>20</v>
      </c>
      <c r="G23">
        <f t="shared" si="6"/>
        <v>20</v>
      </c>
      <c r="H23" s="23"/>
      <c r="I23" s="23"/>
      <c r="J23">
        <v>4</v>
      </c>
      <c r="K23">
        <v>9</v>
      </c>
      <c r="L23">
        <f t="shared" ref="L23:M27" si="9">$P$9+2</f>
        <v>20</v>
      </c>
      <c r="M23">
        <f t="shared" si="9"/>
        <v>20</v>
      </c>
      <c r="P23">
        <f t="shared" si="7"/>
        <v>93</v>
      </c>
      <c r="Q23">
        <f t="shared" si="2"/>
        <v>40</v>
      </c>
      <c r="R23">
        <f t="shared" si="8"/>
        <v>53</v>
      </c>
      <c r="S23">
        <f t="shared" si="4"/>
        <v>10</v>
      </c>
    </row>
    <row r="24" spans="2:19" x14ac:dyDescent="0.2">
      <c r="B24" t="s">
        <v>114</v>
      </c>
      <c r="C24" s="22">
        <v>155152</v>
      </c>
      <c r="D24" t="s">
        <v>103</v>
      </c>
      <c r="F24">
        <f t="shared" si="6"/>
        <v>20</v>
      </c>
      <c r="G24">
        <f t="shared" si="6"/>
        <v>20</v>
      </c>
      <c r="H24" s="23"/>
      <c r="I24" s="23"/>
      <c r="J24">
        <v>6</v>
      </c>
      <c r="K24">
        <v>9</v>
      </c>
      <c r="L24">
        <f t="shared" si="9"/>
        <v>20</v>
      </c>
      <c r="M24">
        <f t="shared" si="9"/>
        <v>20</v>
      </c>
      <c r="P24">
        <f t="shared" si="7"/>
        <v>95</v>
      </c>
      <c r="Q24">
        <f t="shared" si="2"/>
        <v>40</v>
      </c>
      <c r="R24">
        <f t="shared" si="8"/>
        <v>55</v>
      </c>
      <c r="S24">
        <f t="shared" si="4"/>
        <v>11</v>
      </c>
    </row>
    <row r="25" spans="2:19" x14ac:dyDescent="0.2">
      <c r="B25" t="s">
        <v>32</v>
      </c>
      <c r="C25" s="22">
        <v>13545</v>
      </c>
      <c r="D25" t="s">
        <v>98</v>
      </c>
      <c r="F25">
        <f>AVERAGE(J25:M25)</f>
        <v>16.25</v>
      </c>
      <c r="G25">
        <f>AVERAGE(J25:M25)</f>
        <v>16.25</v>
      </c>
      <c r="H25" s="23"/>
      <c r="I25" s="23"/>
      <c r="J25">
        <v>5</v>
      </c>
      <c r="K25">
        <v>20</v>
      </c>
      <c r="L25">
        <f t="shared" si="9"/>
        <v>20</v>
      </c>
      <c r="M25">
        <f t="shared" si="9"/>
        <v>20</v>
      </c>
      <c r="P25">
        <f t="shared" si="7"/>
        <v>97.5</v>
      </c>
      <c r="Q25">
        <f t="shared" si="2"/>
        <v>40</v>
      </c>
      <c r="R25">
        <f t="shared" si="8"/>
        <v>57.5</v>
      </c>
      <c r="S25">
        <f t="shared" si="4"/>
        <v>13</v>
      </c>
    </row>
    <row r="26" spans="2:19" x14ac:dyDescent="0.2">
      <c r="B26" t="s">
        <v>116</v>
      </c>
      <c r="C26" s="22">
        <v>39626</v>
      </c>
      <c r="D26" t="s">
        <v>94</v>
      </c>
      <c r="F26">
        <f>AVERAGE(J26:M26)</f>
        <v>17.25</v>
      </c>
      <c r="G26">
        <f>AVERAGE(J26:M26)</f>
        <v>17.25</v>
      </c>
      <c r="H26" s="23"/>
      <c r="I26" s="23"/>
      <c r="J26">
        <v>9</v>
      </c>
      <c r="K26">
        <f>$P$9+2</f>
        <v>20</v>
      </c>
      <c r="L26">
        <f t="shared" si="9"/>
        <v>20</v>
      </c>
      <c r="M26">
        <f t="shared" si="9"/>
        <v>20</v>
      </c>
      <c r="P26">
        <f t="shared" si="7"/>
        <v>103.5</v>
      </c>
      <c r="Q26">
        <f t="shared" si="2"/>
        <v>40</v>
      </c>
      <c r="R26">
        <f t="shared" si="8"/>
        <v>63.5</v>
      </c>
      <c r="S26">
        <f t="shared" si="4"/>
        <v>17</v>
      </c>
    </row>
    <row r="27" spans="2:19" x14ac:dyDescent="0.2">
      <c r="B27" t="s">
        <v>117</v>
      </c>
      <c r="C27" s="22">
        <v>42696</v>
      </c>
      <c r="D27" t="s">
        <v>66</v>
      </c>
      <c r="F27">
        <f t="shared" si="6"/>
        <v>20</v>
      </c>
      <c r="G27">
        <f t="shared" si="6"/>
        <v>20</v>
      </c>
      <c r="H27" s="23"/>
      <c r="I27" s="23"/>
      <c r="J27">
        <f>$P$9+2</f>
        <v>20</v>
      </c>
      <c r="K27">
        <v>3</v>
      </c>
      <c r="L27">
        <f t="shared" si="9"/>
        <v>20</v>
      </c>
      <c r="M27">
        <f t="shared" si="9"/>
        <v>20</v>
      </c>
      <c r="P27">
        <f t="shared" si="7"/>
        <v>103</v>
      </c>
      <c r="Q27">
        <f t="shared" si="2"/>
        <v>40</v>
      </c>
      <c r="R27">
        <f t="shared" si="8"/>
        <v>63</v>
      </c>
      <c r="S27">
        <f t="shared" si="4"/>
        <v>16</v>
      </c>
    </row>
    <row r="28" spans="2:19" x14ac:dyDescent="0.2">
      <c r="B28" t="s">
        <v>128</v>
      </c>
      <c r="C28" t="s">
        <v>129</v>
      </c>
      <c r="D28" t="s">
        <v>101</v>
      </c>
      <c r="F28">
        <f>$P$9+2</f>
        <v>20</v>
      </c>
      <c r="G28">
        <f>$P$9+2</f>
        <v>20</v>
      </c>
      <c r="H28" s="23"/>
      <c r="I28" s="23"/>
      <c r="J28">
        <f>$P$9+2</f>
        <v>20</v>
      </c>
      <c r="K28">
        <f>$P$9+2</f>
        <v>20</v>
      </c>
      <c r="L28">
        <v>3</v>
      </c>
      <c r="M28">
        <v>3</v>
      </c>
      <c r="P28">
        <f t="shared" si="7"/>
        <v>86</v>
      </c>
      <c r="Q28">
        <f t="shared" si="2"/>
        <v>40</v>
      </c>
      <c r="R28">
        <f>P28-Q28</f>
        <v>46</v>
      </c>
      <c r="S28">
        <f t="shared" si="4"/>
        <v>7</v>
      </c>
    </row>
  </sheetData>
  <mergeCells count="4">
    <mergeCell ref="F7:G7"/>
    <mergeCell ref="H7:I7"/>
    <mergeCell ref="J7:K7"/>
    <mergeCell ref="L7:M7"/>
  </mergeCells>
  <phoneticPr fontId="2" type="noConversion"/>
  <printOptions gridLines="1"/>
  <pageMargins left="0.7" right="0.7" top="0.75" bottom="0.75" header="0.3" footer="0.3"/>
  <pageSetup paperSize="9" scale="63" orientation="landscape" horizontalDpi="4294967294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="125" workbookViewId="0">
      <selection activeCell="K2" sqref="K2:L2"/>
    </sheetView>
  </sheetViews>
  <sheetFormatPr defaultColWidth="11" defaultRowHeight="12.75" x14ac:dyDescent="0.2"/>
  <cols>
    <col min="1" max="1" width="11.75" style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5" style="3" customWidth="1"/>
    <col min="12" max="12" width="11.125" customWidth="1"/>
  </cols>
  <sheetData>
    <row r="1" spans="1:12" ht="18" x14ac:dyDescent="0.25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2" customFormat="1" ht="27.95" customHeight="1" x14ac:dyDescent="0.2">
      <c r="A2" s="27" t="s">
        <v>57</v>
      </c>
      <c r="B2" s="28"/>
      <c r="C2" s="28" t="s">
        <v>55</v>
      </c>
      <c r="D2" s="28"/>
      <c r="E2" s="28" t="s">
        <v>56</v>
      </c>
      <c r="F2" s="28"/>
      <c r="G2" s="28" t="s">
        <v>58</v>
      </c>
      <c r="H2" s="28"/>
      <c r="I2" s="28" t="s">
        <v>59</v>
      </c>
      <c r="J2" s="28"/>
      <c r="K2" s="29" t="s">
        <v>60</v>
      </c>
      <c r="L2" s="29"/>
    </row>
    <row r="3" spans="1:12" s="5" customFormat="1" ht="38.25" x14ac:dyDescent="0.2">
      <c r="A3" s="13" t="s">
        <v>14</v>
      </c>
      <c r="B3" s="13" t="s">
        <v>0</v>
      </c>
      <c r="C3" s="13" t="s">
        <v>1</v>
      </c>
      <c r="D3" s="14" t="s">
        <v>15</v>
      </c>
      <c r="E3" s="14" t="s">
        <v>16</v>
      </c>
      <c r="F3" s="15" t="s">
        <v>17</v>
      </c>
      <c r="G3" s="16" t="s">
        <v>2</v>
      </c>
      <c r="H3" s="15" t="s">
        <v>3</v>
      </c>
      <c r="I3" s="17" t="s">
        <v>5</v>
      </c>
      <c r="J3" s="16" t="s">
        <v>4</v>
      </c>
      <c r="K3" s="15" t="s">
        <v>3</v>
      </c>
      <c r="L3" s="17" t="s">
        <v>6</v>
      </c>
    </row>
    <row r="4" spans="1:12" x14ac:dyDescent="0.2">
      <c r="A4" s="6" t="s">
        <v>53</v>
      </c>
      <c r="B4" s="6" t="s">
        <v>54</v>
      </c>
      <c r="C4" s="6"/>
      <c r="D4" s="7">
        <v>0.625</v>
      </c>
      <c r="E4" s="7">
        <v>0.64835648148148151</v>
      </c>
      <c r="F4" s="8">
        <f t="shared" ref="F4:F33" si="0">(HOUR(E4-D4)*60*60)+(MINUTE(E4-D4)*60)+SECOND(E4-D4)</f>
        <v>2018</v>
      </c>
      <c r="G4" s="9">
        <v>1.0880000000000001</v>
      </c>
      <c r="H4" s="8">
        <f t="shared" ref="H4:H13" si="1">(F4/(IF(G4, G4, 1)))</f>
        <v>1854.7794117647059</v>
      </c>
      <c r="I4" s="10">
        <f>RANK(H4,$H$4:$H$13,1)</f>
        <v>3</v>
      </c>
      <c r="J4" s="9"/>
      <c r="K4" s="8"/>
      <c r="L4" s="10"/>
    </row>
    <row r="5" spans="1:12" x14ac:dyDescent="0.2">
      <c r="A5" s="6" t="s">
        <v>39</v>
      </c>
      <c r="B5" s="6" t="s">
        <v>40</v>
      </c>
      <c r="C5" s="6"/>
      <c r="D5" s="7">
        <v>0.625</v>
      </c>
      <c r="E5" s="11">
        <v>0.65079861111111115</v>
      </c>
      <c r="F5" s="8">
        <f t="shared" si="0"/>
        <v>2229</v>
      </c>
      <c r="G5" s="10">
        <v>1.0880000000000001</v>
      </c>
      <c r="H5" s="8">
        <f t="shared" si="1"/>
        <v>2048.7132352941176</v>
      </c>
      <c r="I5" s="10">
        <f t="shared" ref="I5:I12" si="2">RANK(H5,$H$4:$H$13,1)</f>
        <v>6</v>
      </c>
      <c r="J5" s="10"/>
      <c r="K5" s="8"/>
      <c r="L5" s="10"/>
    </row>
    <row r="6" spans="1:12" x14ac:dyDescent="0.2">
      <c r="A6" s="6" t="s">
        <v>36</v>
      </c>
      <c r="B6" s="6" t="s">
        <v>49</v>
      </c>
      <c r="C6" s="6" t="s">
        <v>34</v>
      </c>
      <c r="D6" s="7">
        <v>0.625</v>
      </c>
      <c r="E6" s="7" t="s">
        <v>18</v>
      </c>
      <c r="F6" s="8" t="e">
        <f t="shared" si="0"/>
        <v>#VALUE!</v>
      </c>
      <c r="G6" s="9">
        <v>1.1299999999999999</v>
      </c>
      <c r="H6" s="8"/>
      <c r="I6" s="10">
        <v>11</v>
      </c>
      <c r="J6" s="9"/>
      <c r="K6" s="8" t="e">
        <f>(F6/(IF(J6, J6, 1)))</f>
        <v>#VALUE!</v>
      </c>
      <c r="L6" s="10"/>
    </row>
    <row r="7" spans="1:12" x14ac:dyDescent="0.2">
      <c r="A7" s="6" t="s">
        <v>61</v>
      </c>
      <c r="B7" s="6" t="s">
        <v>62</v>
      </c>
      <c r="C7" s="6" t="s">
        <v>63</v>
      </c>
      <c r="D7" s="7">
        <v>0.625</v>
      </c>
      <c r="E7" s="11">
        <v>0.65013888888888893</v>
      </c>
      <c r="F7" s="8">
        <f t="shared" si="0"/>
        <v>2172</v>
      </c>
      <c r="G7" s="10">
        <v>1.006</v>
      </c>
      <c r="H7" s="8">
        <f t="shared" si="1"/>
        <v>2159.0457256461232</v>
      </c>
      <c r="I7" s="10">
        <f t="shared" si="2"/>
        <v>8</v>
      </c>
      <c r="J7" s="10"/>
      <c r="K7" s="8"/>
      <c r="L7" s="10"/>
    </row>
    <row r="8" spans="1:12" x14ac:dyDescent="0.2">
      <c r="A8" s="6" t="s">
        <v>64</v>
      </c>
      <c r="B8" s="6" t="s">
        <v>35</v>
      </c>
      <c r="C8" s="6" t="s">
        <v>42</v>
      </c>
      <c r="D8" s="7">
        <v>0.625</v>
      </c>
      <c r="E8" s="11">
        <v>0.65567129629629628</v>
      </c>
      <c r="F8" s="8">
        <f t="shared" si="0"/>
        <v>2650</v>
      </c>
      <c r="G8" s="9">
        <v>1.1160000000000001</v>
      </c>
      <c r="H8" s="8">
        <f t="shared" si="1"/>
        <v>2374.5519713261647</v>
      </c>
      <c r="I8" s="10">
        <f t="shared" si="2"/>
        <v>9</v>
      </c>
      <c r="J8" s="10"/>
      <c r="K8" s="8"/>
      <c r="L8" s="10"/>
    </row>
    <row r="9" spans="1:12" x14ac:dyDescent="0.2">
      <c r="A9" s="6" t="s">
        <v>37</v>
      </c>
      <c r="B9" s="6" t="s">
        <v>38</v>
      </c>
      <c r="C9" s="6" t="s">
        <v>48</v>
      </c>
      <c r="D9" s="7">
        <v>0.625</v>
      </c>
      <c r="E9" s="11">
        <v>0.64887731481481481</v>
      </c>
      <c r="F9" s="8">
        <f t="shared" si="0"/>
        <v>2063</v>
      </c>
      <c r="G9" s="9">
        <v>1.1299999999999999</v>
      </c>
      <c r="H9" s="8">
        <f t="shared" si="1"/>
        <v>1825.6637168141594</v>
      </c>
      <c r="I9" s="10">
        <f t="shared" si="2"/>
        <v>2</v>
      </c>
      <c r="J9" s="10"/>
      <c r="K9" s="8"/>
      <c r="L9" s="10"/>
    </row>
    <row r="10" spans="1:12" x14ac:dyDescent="0.2">
      <c r="A10" s="6" t="s">
        <v>41</v>
      </c>
      <c r="B10" s="6" t="s">
        <v>51</v>
      </c>
      <c r="C10" s="6"/>
      <c r="D10" s="7">
        <v>0.625</v>
      </c>
      <c r="E10" s="11">
        <v>0.65135416666666668</v>
      </c>
      <c r="F10" s="8">
        <f t="shared" si="0"/>
        <v>2277</v>
      </c>
      <c r="G10" s="9">
        <v>1.1299999999999999</v>
      </c>
      <c r="H10" s="8">
        <f t="shared" si="1"/>
        <v>2015.0442477876109</v>
      </c>
      <c r="I10" s="10">
        <f t="shared" si="2"/>
        <v>5</v>
      </c>
      <c r="J10" s="10"/>
      <c r="K10" s="8"/>
      <c r="L10" s="10"/>
    </row>
    <row r="11" spans="1:12" x14ac:dyDescent="0.2">
      <c r="A11" s="6" t="s">
        <v>43</v>
      </c>
      <c r="B11" s="6" t="s">
        <v>44</v>
      </c>
      <c r="C11" s="6"/>
      <c r="D11" s="7">
        <v>0.625</v>
      </c>
      <c r="E11" s="11">
        <v>0.65121527777777777</v>
      </c>
      <c r="F11" s="8">
        <f t="shared" si="0"/>
        <v>2265</v>
      </c>
      <c r="G11" s="9">
        <v>1.1299999999999999</v>
      </c>
      <c r="H11" s="8">
        <f t="shared" si="1"/>
        <v>2004.424778761062</v>
      </c>
      <c r="I11" s="10">
        <f t="shared" si="2"/>
        <v>4</v>
      </c>
      <c r="J11" s="10"/>
      <c r="K11" s="8"/>
      <c r="L11" s="10"/>
    </row>
    <row r="12" spans="1:12" x14ac:dyDescent="0.2">
      <c r="A12" s="6" t="s">
        <v>65</v>
      </c>
      <c r="B12" s="6" t="s">
        <v>66</v>
      </c>
      <c r="C12" s="6"/>
      <c r="D12" s="7">
        <v>0.625</v>
      </c>
      <c r="E12" s="7">
        <v>0.65043981481481483</v>
      </c>
      <c r="F12" s="8">
        <f t="shared" si="0"/>
        <v>2198</v>
      </c>
      <c r="G12" s="9">
        <v>1.044</v>
      </c>
      <c r="H12" s="8">
        <f t="shared" si="1"/>
        <v>2105.3639846743295</v>
      </c>
      <c r="I12" s="10">
        <f t="shared" si="2"/>
        <v>7</v>
      </c>
      <c r="J12" s="9"/>
      <c r="K12" s="8"/>
      <c r="L12" s="10"/>
    </row>
    <row r="13" spans="1:12" x14ac:dyDescent="0.2">
      <c r="A13" s="6" t="s">
        <v>45</v>
      </c>
      <c r="B13" s="6" t="s">
        <v>46</v>
      </c>
      <c r="C13" s="6" t="s">
        <v>47</v>
      </c>
      <c r="D13" s="7">
        <v>0.625</v>
      </c>
      <c r="E13" s="11">
        <v>0.64857638888888891</v>
      </c>
      <c r="F13" s="8">
        <f t="shared" si="0"/>
        <v>2037</v>
      </c>
      <c r="G13" s="9">
        <v>1.1299999999999999</v>
      </c>
      <c r="H13" s="8">
        <f t="shared" si="1"/>
        <v>1802.6548672566373</v>
      </c>
      <c r="I13" s="10">
        <f>RANK(H13,$H$4:$H$13,1)</f>
        <v>1</v>
      </c>
      <c r="J13" s="10"/>
      <c r="K13" s="8"/>
      <c r="L13" s="10"/>
    </row>
    <row r="14" spans="1:12" x14ac:dyDescent="0.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ref="H14:H33" si="3">(F14/(IF(G14, G14, 1)))</f>
        <v>0</v>
      </c>
      <c r="I14" s="10"/>
      <c r="J14" s="10"/>
      <c r="K14" s="8">
        <f t="shared" ref="K14:K33" si="4">(F14/(IF(J14, J14, 1)))</f>
        <v>0</v>
      </c>
      <c r="L14" s="10"/>
    </row>
    <row r="15" spans="1:12" x14ac:dyDescent="0.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3"/>
        <v>0</v>
      </c>
      <c r="I15" s="10"/>
      <c r="J15" s="10"/>
      <c r="K15" s="8">
        <f t="shared" si="4"/>
        <v>0</v>
      </c>
      <c r="L15" s="10"/>
    </row>
    <row r="16" spans="1:12" x14ac:dyDescent="0.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3"/>
        <v>0</v>
      </c>
      <c r="I16" s="10"/>
      <c r="J16" s="10"/>
      <c r="K16" s="8">
        <f t="shared" si="4"/>
        <v>0</v>
      </c>
      <c r="L16" s="10"/>
    </row>
    <row r="17" spans="1:12" x14ac:dyDescent="0.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3"/>
        <v>0</v>
      </c>
      <c r="I17" s="10"/>
      <c r="J17" s="10"/>
      <c r="K17" s="8">
        <f t="shared" si="4"/>
        <v>0</v>
      </c>
      <c r="L17" s="10"/>
    </row>
    <row r="18" spans="1:12" x14ac:dyDescent="0.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3"/>
        <v>0</v>
      </c>
      <c r="I18" s="10"/>
      <c r="J18" s="10"/>
      <c r="K18" s="8">
        <f t="shared" si="4"/>
        <v>0</v>
      </c>
      <c r="L18" s="10"/>
    </row>
    <row r="19" spans="1:12" x14ac:dyDescent="0.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3"/>
        <v>0</v>
      </c>
      <c r="I19" s="10"/>
      <c r="J19" s="10"/>
      <c r="K19" s="8">
        <f t="shared" si="4"/>
        <v>0</v>
      </c>
      <c r="L19" s="10"/>
    </row>
    <row r="20" spans="1:12" x14ac:dyDescent="0.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3"/>
        <v>0</v>
      </c>
      <c r="I20" s="10"/>
      <c r="J20" s="10"/>
      <c r="K20" s="8">
        <f t="shared" si="4"/>
        <v>0</v>
      </c>
      <c r="L20" s="10"/>
    </row>
    <row r="21" spans="1:12" x14ac:dyDescent="0.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3"/>
        <v>0</v>
      </c>
      <c r="I21" s="10"/>
      <c r="J21" s="10"/>
      <c r="K21" s="8">
        <f t="shared" si="4"/>
        <v>0</v>
      </c>
      <c r="L21" s="10"/>
    </row>
    <row r="22" spans="1:12" x14ac:dyDescent="0.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3"/>
        <v>0</v>
      </c>
      <c r="I22" s="10"/>
      <c r="J22" s="10"/>
      <c r="K22" s="8">
        <f t="shared" si="4"/>
        <v>0</v>
      </c>
      <c r="L22" s="10"/>
    </row>
    <row r="23" spans="1:12" x14ac:dyDescent="0.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3"/>
        <v>0</v>
      </c>
      <c r="I23" s="10"/>
      <c r="J23" s="10"/>
      <c r="K23" s="8">
        <f t="shared" si="4"/>
        <v>0</v>
      </c>
      <c r="L23" s="10"/>
    </row>
    <row r="24" spans="1:12" x14ac:dyDescent="0.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3"/>
        <v>0</v>
      </c>
      <c r="I24" s="10"/>
      <c r="J24" s="10"/>
      <c r="K24" s="8">
        <f t="shared" si="4"/>
        <v>0</v>
      </c>
      <c r="L24" s="10"/>
    </row>
    <row r="25" spans="1:12" x14ac:dyDescent="0.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3"/>
        <v>0</v>
      </c>
      <c r="I25" s="10"/>
      <c r="J25" s="10"/>
      <c r="K25" s="8">
        <f t="shared" si="4"/>
        <v>0</v>
      </c>
      <c r="L25" s="10"/>
    </row>
    <row r="26" spans="1:12" x14ac:dyDescent="0.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3"/>
        <v>0</v>
      </c>
      <c r="I26" s="10"/>
      <c r="J26" s="10"/>
      <c r="K26" s="8">
        <f t="shared" si="4"/>
        <v>0</v>
      </c>
      <c r="L26" s="10"/>
    </row>
    <row r="27" spans="1:12" x14ac:dyDescent="0.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3"/>
        <v>0</v>
      </c>
      <c r="I27" s="10"/>
      <c r="J27" s="10"/>
      <c r="K27" s="8">
        <f t="shared" si="4"/>
        <v>0</v>
      </c>
      <c r="L27" s="10"/>
    </row>
    <row r="28" spans="1:12" x14ac:dyDescent="0.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3"/>
        <v>0</v>
      </c>
      <c r="I28" s="10"/>
      <c r="J28" s="10"/>
      <c r="K28" s="8">
        <f t="shared" si="4"/>
        <v>0</v>
      </c>
      <c r="L28" s="10"/>
    </row>
    <row r="29" spans="1:12" x14ac:dyDescent="0.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3"/>
        <v>0</v>
      </c>
      <c r="I29" s="10"/>
      <c r="J29" s="10"/>
      <c r="K29" s="8">
        <f t="shared" si="4"/>
        <v>0</v>
      </c>
      <c r="L29" s="10"/>
    </row>
    <row r="30" spans="1:12" x14ac:dyDescent="0.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3"/>
        <v>0</v>
      </c>
      <c r="I30" s="10"/>
      <c r="J30" s="10"/>
      <c r="K30" s="8">
        <f t="shared" si="4"/>
        <v>0</v>
      </c>
      <c r="L30" s="10"/>
    </row>
    <row r="31" spans="1:12" x14ac:dyDescent="0.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3"/>
        <v>0</v>
      </c>
      <c r="I31" s="10"/>
      <c r="J31" s="10"/>
      <c r="K31" s="8">
        <f t="shared" si="4"/>
        <v>0</v>
      </c>
      <c r="L31" s="10"/>
    </row>
    <row r="32" spans="1:12" x14ac:dyDescent="0.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3"/>
        <v>0</v>
      </c>
      <c r="I32" s="10"/>
      <c r="J32" s="10"/>
      <c r="K32" s="8">
        <f t="shared" si="4"/>
        <v>0</v>
      </c>
      <c r="L32" s="10"/>
    </row>
    <row r="33" spans="1:12" x14ac:dyDescent="0.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3"/>
        <v>0</v>
      </c>
      <c r="I33" s="10"/>
      <c r="J33" s="10"/>
      <c r="K33" s="8">
        <f t="shared" si="4"/>
        <v>0</v>
      </c>
      <c r="L33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honeticPr fontId="7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="125" workbookViewId="0">
      <selection activeCell="A13" sqref="A13"/>
    </sheetView>
  </sheetViews>
  <sheetFormatPr defaultColWidth="11" defaultRowHeight="12.75" x14ac:dyDescent="0.2"/>
  <cols>
    <col min="1" max="1" width="11.75" style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5" style="3" customWidth="1"/>
    <col min="12" max="12" width="11.125" customWidth="1"/>
  </cols>
  <sheetData>
    <row r="1" spans="1:12" ht="18" x14ac:dyDescent="0.25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2" customFormat="1" ht="27.95" customHeight="1" x14ac:dyDescent="0.2">
      <c r="A2" s="27" t="s">
        <v>57</v>
      </c>
      <c r="B2" s="28"/>
      <c r="C2" s="28" t="s">
        <v>55</v>
      </c>
      <c r="D2" s="28"/>
      <c r="E2" s="28" t="s">
        <v>56</v>
      </c>
      <c r="F2" s="28"/>
      <c r="G2" s="28" t="s">
        <v>67</v>
      </c>
      <c r="H2" s="28"/>
      <c r="I2" s="28" t="s">
        <v>68</v>
      </c>
      <c r="J2" s="28"/>
      <c r="K2" s="29" t="s">
        <v>60</v>
      </c>
      <c r="L2" s="29"/>
    </row>
    <row r="3" spans="1:12" s="5" customFormat="1" ht="38.25" x14ac:dyDescent="0.2">
      <c r="A3" s="13" t="s">
        <v>14</v>
      </c>
      <c r="B3" s="13" t="s">
        <v>0</v>
      </c>
      <c r="C3" s="13" t="s">
        <v>1</v>
      </c>
      <c r="D3" s="14" t="s">
        <v>15</v>
      </c>
      <c r="E3" s="14" t="s">
        <v>16</v>
      </c>
      <c r="F3" s="15" t="s">
        <v>17</v>
      </c>
      <c r="G3" s="16" t="s">
        <v>2</v>
      </c>
      <c r="H3" s="15" t="s">
        <v>3</v>
      </c>
      <c r="I3" s="17" t="s">
        <v>5</v>
      </c>
      <c r="J3" s="16" t="s">
        <v>4</v>
      </c>
      <c r="K3" s="15" t="s">
        <v>3</v>
      </c>
      <c r="L3" s="17" t="s">
        <v>6</v>
      </c>
    </row>
    <row r="4" spans="1:12" x14ac:dyDescent="0.2">
      <c r="A4" s="6" t="s">
        <v>53</v>
      </c>
      <c r="B4" s="6" t="s">
        <v>54</v>
      </c>
      <c r="C4" s="6"/>
      <c r="D4" s="7">
        <v>0.66666666666666663</v>
      </c>
      <c r="E4" s="7" t="s">
        <v>18</v>
      </c>
      <c r="F4" s="8" t="e">
        <f t="shared" ref="F4:F33" si="0">(HOUR(E4-D4)*60*60)+(MINUTE(E4-D4)*60)+SECOND(E4-D4)</f>
        <v>#VALUE!</v>
      </c>
      <c r="G4" s="9">
        <v>1.0880000000000001</v>
      </c>
      <c r="H4" s="8"/>
      <c r="I4" s="10">
        <v>11</v>
      </c>
      <c r="J4" s="9"/>
      <c r="K4" s="8"/>
      <c r="L4" s="10"/>
    </row>
    <row r="5" spans="1:12" x14ac:dyDescent="0.2">
      <c r="A5" s="6" t="s">
        <v>39</v>
      </c>
      <c r="B5" s="6" t="s">
        <v>40</v>
      </c>
      <c r="C5" s="6"/>
      <c r="D5" s="7">
        <v>0.66666666666666663</v>
      </c>
      <c r="E5" s="11">
        <v>0.69395833333333334</v>
      </c>
      <c r="F5" s="8">
        <f t="shared" si="0"/>
        <v>2358</v>
      </c>
      <c r="G5" s="10">
        <v>1.0880000000000001</v>
      </c>
      <c r="H5" s="8">
        <f t="shared" ref="H5:H33" si="1">(F5/(IF(G5, G5, 1)))</f>
        <v>2167.2794117647059</v>
      </c>
      <c r="I5" s="10">
        <f t="shared" ref="I5:I12" si="2">RANK(H5,$H$4:$H$13,1)</f>
        <v>3</v>
      </c>
      <c r="J5" s="10"/>
      <c r="K5" s="8"/>
      <c r="L5" s="10"/>
    </row>
    <row r="6" spans="1:12" x14ac:dyDescent="0.2">
      <c r="A6" s="6" t="s">
        <v>36</v>
      </c>
      <c r="B6" s="6" t="s">
        <v>34</v>
      </c>
      <c r="C6" s="6" t="s">
        <v>49</v>
      </c>
      <c r="D6" s="7">
        <v>0.66666666666666663</v>
      </c>
      <c r="E6" s="7">
        <v>0.69881944444444455</v>
      </c>
      <c r="F6" s="8">
        <f t="shared" si="0"/>
        <v>2778</v>
      </c>
      <c r="G6" s="9">
        <v>1.1299999999999999</v>
      </c>
      <c r="H6" s="8">
        <f t="shared" si="1"/>
        <v>2458.4070796460178</v>
      </c>
      <c r="I6" s="10">
        <f t="shared" si="2"/>
        <v>6</v>
      </c>
      <c r="J6" s="9"/>
      <c r="K6" s="8"/>
      <c r="L6" s="10"/>
    </row>
    <row r="7" spans="1:12" x14ac:dyDescent="0.2">
      <c r="A7" s="6" t="s">
        <v>61</v>
      </c>
      <c r="B7" s="6" t="s">
        <v>62</v>
      </c>
      <c r="C7" s="6" t="s">
        <v>63</v>
      </c>
      <c r="D7" s="7">
        <v>0.66666666666666663</v>
      </c>
      <c r="E7" s="11" t="s">
        <v>18</v>
      </c>
      <c r="F7" s="8" t="e">
        <f t="shared" si="0"/>
        <v>#VALUE!</v>
      </c>
      <c r="G7" s="10">
        <v>1.006</v>
      </c>
      <c r="H7" s="8"/>
      <c r="I7" s="10">
        <v>11</v>
      </c>
      <c r="J7" s="10"/>
      <c r="K7" s="8"/>
      <c r="L7" s="10"/>
    </row>
    <row r="8" spans="1:12" x14ac:dyDescent="0.2">
      <c r="A8" s="6" t="s">
        <v>64</v>
      </c>
      <c r="B8" s="6" t="s">
        <v>35</v>
      </c>
      <c r="C8" s="6" t="s">
        <v>42</v>
      </c>
      <c r="D8" s="7">
        <v>0.66666666666666663</v>
      </c>
      <c r="E8" s="11" t="s">
        <v>18</v>
      </c>
      <c r="F8" s="8" t="e">
        <f t="shared" si="0"/>
        <v>#VALUE!</v>
      </c>
      <c r="G8" s="9">
        <v>1.1160000000000001</v>
      </c>
      <c r="H8" s="8"/>
      <c r="I8" s="10">
        <v>11</v>
      </c>
      <c r="J8" s="10"/>
      <c r="K8" s="8"/>
      <c r="L8" s="10"/>
    </row>
    <row r="9" spans="1:12" x14ac:dyDescent="0.2">
      <c r="A9" s="6" t="s">
        <v>37</v>
      </c>
      <c r="B9" s="6" t="s">
        <v>38</v>
      </c>
      <c r="C9" s="6" t="s">
        <v>48</v>
      </c>
      <c r="D9" s="7">
        <v>0.66666666666666663</v>
      </c>
      <c r="E9" s="11">
        <v>0.69351851851851853</v>
      </c>
      <c r="F9" s="8">
        <f t="shared" si="0"/>
        <v>2320</v>
      </c>
      <c r="G9" s="9">
        <v>1.1299999999999999</v>
      </c>
      <c r="H9" s="8">
        <f t="shared" si="1"/>
        <v>2053.0973451327436</v>
      </c>
      <c r="I9" s="10">
        <f t="shared" si="2"/>
        <v>1</v>
      </c>
      <c r="J9" s="10"/>
      <c r="K9" s="8"/>
      <c r="L9" s="10"/>
    </row>
    <row r="10" spans="1:12" x14ac:dyDescent="0.2">
      <c r="A10" s="6" t="s">
        <v>41</v>
      </c>
      <c r="B10" s="6" t="s">
        <v>51</v>
      </c>
      <c r="C10" s="6"/>
      <c r="D10" s="7">
        <v>0.66666666666666663</v>
      </c>
      <c r="E10" s="11" t="s">
        <v>18</v>
      </c>
      <c r="F10" s="8" t="e">
        <f t="shared" si="0"/>
        <v>#VALUE!</v>
      </c>
      <c r="G10" s="9">
        <v>1.1299999999999999</v>
      </c>
      <c r="H10" s="8"/>
      <c r="I10" s="10">
        <v>11</v>
      </c>
      <c r="J10" s="10"/>
      <c r="K10" s="8"/>
      <c r="L10" s="10"/>
    </row>
    <row r="11" spans="1:12" x14ac:dyDescent="0.2">
      <c r="A11" s="6" t="s">
        <v>43</v>
      </c>
      <c r="B11" s="6" t="s">
        <v>44</v>
      </c>
      <c r="C11" s="6" t="s">
        <v>42</v>
      </c>
      <c r="D11" s="7">
        <v>0.66666666666666663</v>
      </c>
      <c r="E11" s="11">
        <v>0.69660879629629635</v>
      </c>
      <c r="F11" s="8">
        <f t="shared" si="0"/>
        <v>2587</v>
      </c>
      <c r="G11" s="9">
        <v>1.1299999999999999</v>
      </c>
      <c r="H11" s="8">
        <f t="shared" si="1"/>
        <v>2289.3805309734516</v>
      </c>
      <c r="I11" s="10">
        <f t="shared" si="2"/>
        <v>4</v>
      </c>
      <c r="J11" s="10"/>
      <c r="K11" s="8"/>
      <c r="L11" s="10"/>
    </row>
    <row r="12" spans="1:12" x14ac:dyDescent="0.2">
      <c r="A12" s="6" t="s">
        <v>65</v>
      </c>
      <c r="B12" s="6" t="s">
        <v>66</v>
      </c>
      <c r="C12" s="6"/>
      <c r="D12" s="7">
        <v>0.66666666666666663</v>
      </c>
      <c r="E12" s="7">
        <v>0.69467592592592586</v>
      </c>
      <c r="F12" s="8">
        <f t="shared" si="0"/>
        <v>2420</v>
      </c>
      <c r="G12" s="9">
        <v>1.044</v>
      </c>
      <c r="H12" s="8">
        <f t="shared" si="1"/>
        <v>2318.007662835249</v>
      </c>
      <c r="I12" s="10">
        <f t="shared" si="2"/>
        <v>5</v>
      </c>
      <c r="J12" s="9"/>
      <c r="K12" s="8"/>
      <c r="L12" s="10"/>
    </row>
    <row r="13" spans="1:12" x14ac:dyDescent="0.2">
      <c r="A13" s="6" t="s">
        <v>45</v>
      </c>
      <c r="B13" s="6" t="s">
        <v>46</v>
      </c>
      <c r="C13" s="6" t="s">
        <v>47</v>
      </c>
      <c r="D13" s="7">
        <v>0.66666666666666663</v>
      </c>
      <c r="E13" s="11">
        <v>0.6937037037037036</v>
      </c>
      <c r="F13" s="8">
        <f t="shared" si="0"/>
        <v>2336</v>
      </c>
      <c r="G13" s="9">
        <v>1.1299999999999999</v>
      </c>
      <c r="H13" s="8">
        <f t="shared" si="1"/>
        <v>2067.2566371681419</v>
      </c>
      <c r="I13" s="10">
        <f>RANK(H13,$H$4:$H$13,1)</f>
        <v>2</v>
      </c>
      <c r="J13" s="10"/>
      <c r="K13" s="8"/>
      <c r="L13" s="10"/>
    </row>
    <row r="14" spans="1:12" x14ac:dyDescent="0.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si="1"/>
        <v>0</v>
      </c>
      <c r="I14" s="10"/>
      <c r="J14" s="10"/>
      <c r="K14" s="8">
        <f t="shared" ref="K14:K33" si="3">(F14/(IF(J14, J14, 1)))</f>
        <v>0</v>
      </c>
      <c r="L14" s="10"/>
    </row>
    <row r="15" spans="1:12" x14ac:dyDescent="0.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3"/>
        <v>0</v>
      </c>
      <c r="L15" s="10"/>
    </row>
    <row r="16" spans="1:12" x14ac:dyDescent="0.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3"/>
        <v>0</v>
      </c>
      <c r="L16" s="10"/>
    </row>
    <row r="17" spans="1:12" x14ac:dyDescent="0.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3"/>
        <v>0</v>
      </c>
      <c r="L17" s="10"/>
    </row>
    <row r="18" spans="1:12" x14ac:dyDescent="0.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3"/>
        <v>0</v>
      </c>
      <c r="L18" s="10"/>
    </row>
    <row r="19" spans="1:12" x14ac:dyDescent="0.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3"/>
        <v>0</v>
      </c>
      <c r="L19" s="10"/>
    </row>
    <row r="20" spans="1:12" x14ac:dyDescent="0.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3"/>
        <v>0</v>
      </c>
      <c r="L20" s="10"/>
    </row>
    <row r="21" spans="1:12" x14ac:dyDescent="0.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3"/>
        <v>0</v>
      </c>
      <c r="L21" s="10"/>
    </row>
    <row r="22" spans="1:12" x14ac:dyDescent="0.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3"/>
        <v>0</v>
      </c>
      <c r="L22" s="10"/>
    </row>
    <row r="23" spans="1:12" x14ac:dyDescent="0.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3"/>
        <v>0</v>
      </c>
      <c r="L23" s="10"/>
    </row>
    <row r="24" spans="1:12" x14ac:dyDescent="0.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3"/>
        <v>0</v>
      </c>
      <c r="L24" s="10"/>
    </row>
    <row r="25" spans="1:12" x14ac:dyDescent="0.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3"/>
        <v>0</v>
      </c>
      <c r="L25" s="10"/>
    </row>
    <row r="26" spans="1:12" x14ac:dyDescent="0.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3"/>
        <v>0</v>
      </c>
      <c r="L26" s="10"/>
    </row>
    <row r="27" spans="1:12" x14ac:dyDescent="0.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3"/>
        <v>0</v>
      </c>
      <c r="L27" s="10"/>
    </row>
    <row r="28" spans="1:12" x14ac:dyDescent="0.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3"/>
        <v>0</v>
      </c>
      <c r="L28" s="10"/>
    </row>
    <row r="29" spans="1:12" x14ac:dyDescent="0.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3"/>
        <v>0</v>
      </c>
      <c r="L29" s="10"/>
    </row>
    <row r="30" spans="1:12" x14ac:dyDescent="0.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3"/>
        <v>0</v>
      </c>
      <c r="L30" s="10"/>
    </row>
    <row r="31" spans="1:12" x14ac:dyDescent="0.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3"/>
        <v>0</v>
      </c>
      <c r="L31" s="10"/>
    </row>
    <row r="32" spans="1:12" x14ac:dyDescent="0.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3"/>
        <v>0</v>
      </c>
      <c r="L32" s="10"/>
    </row>
    <row r="33" spans="1:12" x14ac:dyDescent="0.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3"/>
        <v>0</v>
      </c>
      <c r="L33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honeticPr fontId="7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="125" workbookViewId="0">
      <selection activeCell="A7" sqref="A7:B7"/>
    </sheetView>
  </sheetViews>
  <sheetFormatPr defaultColWidth="11" defaultRowHeight="12.75" x14ac:dyDescent="0.2"/>
  <cols>
    <col min="1" max="1" width="11.75" style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5" style="3" customWidth="1"/>
    <col min="12" max="12" width="11.125" customWidth="1"/>
  </cols>
  <sheetData>
    <row r="1" spans="1:12" ht="18" x14ac:dyDescent="0.25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2" customFormat="1" ht="27.95" customHeight="1" x14ac:dyDescent="0.2">
      <c r="A2" s="27" t="s">
        <v>85</v>
      </c>
      <c r="B2" s="28"/>
      <c r="C2" s="28" t="s">
        <v>86</v>
      </c>
      <c r="D2" s="28"/>
      <c r="E2" s="28" t="s">
        <v>87</v>
      </c>
      <c r="F2" s="28"/>
      <c r="G2" s="28" t="s">
        <v>88</v>
      </c>
      <c r="H2" s="28"/>
      <c r="I2" s="28" t="s">
        <v>89</v>
      </c>
      <c r="J2" s="28"/>
      <c r="K2" s="29" t="s">
        <v>90</v>
      </c>
      <c r="L2" s="29"/>
    </row>
    <row r="3" spans="1:12" s="5" customFormat="1" ht="38.25" x14ac:dyDescent="0.2">
      <c r="A3" s="13" t="s">
        <v>14</v>
      </c>
      <c r="B3" s="13" t="s">
        <v>0</v>
      </c>
      <c r="C3" s="13" t="s">
        <v>1</v>
      </c>
      <c r="D3" s="14"/>
      <c r="E3" s="14" t="s">
        <v>84</v>
      </c>
      <c r="F3" s="15" t="s">
        <v>17</v>
      </c>
      <c r="G3" s="16" t="s">
        <v>2</v>
      </c>
      <c r="H3" s="15" t="s">
        <v>3</v>
      </c>
      <c r="I3" s="17" t="s">
        <v>5</v>
      </c>
      <c r="J3" s="16" t="s">
        <v>4</v>
      </c>
      <c r="K3" s="15" t="s">
        <v>3</v>
      </c>
      <c r="L3" s="17" t="s">
        <v>6</v>
      </c>
    </row>
    <row r="4" spans="1:12" x14ac:dyDescent="0.2">
      <c r="A4" s="6" t="s">
        <v>91</v>
      </c>
      <c r="B4" s="6" t="s">
        <v>48</v>
      </c>
      <c r="C4" s="6" t="s">
        <v>92</v>
      </c>
      <c r="D4" s="7"/>
      <c r="E4" s="11">
        <v>2.9710648148148149E-2</v>
      </c>
      <c r="F4" s="8">
        <f>E4*24*60*60</f>
        <v>2567</v>
      </c>
      <c r="G4" s="9">
        <v>1.1299999999999999</v>
      </c>
      <c r="H4" s="8">
        <f>(F4/(IF(G4, G4, 1)))</f>
        <v>2271.6814159292039</v>
      </c>
      <c r="I4" s="10">
        <f>RANK(H4,$H$4:$H$12,1)</f>
        <v>1</v>
      </c>
      <c r="J4" s="9"/>
      <c r="K4" s="8"/>
      <c r="L4" s="10"/>
    </row>
    <row r="5" spans="1:12" x14ac:dyDescent="0.2">
      <c r="A5" s="6" t="s">
        <v>93</v>
      </c>
      <c r="B5" s="6" t="s">
        <v>94</v>
      </c>
      <c r="C5" s="6"/>
      <c r="D5" s="7"/>
      <c r="E5" s="11" t="s">
        <v>18</v>
      </c>
      <c r="F5" s="8" t="s">
        <v>18</v>
      </c>
      <c r="G5" s="10">
        <v>1.385</v>
      </c>
      <c r="H5" s="8"/>
      <c r="I5" s="10">
        <v>9</v>
      </c>
      <c r="J5" s="10"/>
      <c r="K5" s="8"/>
      <c r="L5" s="10"/>
    </row>
    <row r="6" spans="1:12" x14ac:dyDescent="0.2">
      <c r="A6" s="6" t="s">
        <v>95</v>
      </c>
      <c r="B6" s="6" t="s">
        <v>34</v>
      </c>
      <c r="C6" s="6" t="s">
        <v>96</v>
      </c>
      <c r="D6" s="7"/>
      <c r="E6" s="11">
        <v>3.5046296296296298E-2</v>
      </c>
      <c r="F6" s="8">
        <f t="shared" ref="F6:F12" si="0">E6*24*60*60</f>
        <v>3028</v>
      </c>
      <c r="G6" s="9">
        <v>1.1299999999999999</v>
      </c>
      <c r="H6" s="8">
        <f>(F6/(IF(G6, G6, 1)))</f>
        <v>2679.6460176991154</v>
      </c>
      <c r="I6" s="10">
        <f t="shared" ref="I6:I12" si="1">RANK(H6,$H$4:$H$12,1)</f>
        <v>7</v>
      </c>
      <c r="J6" s="9"/>
      <c r="K6" s="8"/>
      <c r="L6" s="10"/>
    </row>
    <row r="7" spans="1:12" x14ac:dyDescent="0.2">
      <c r="A7" s="6" t="s">
        <v>97</v>
      </c>
      <c r="B7" s="6" t="s">
        <v>98</v>
      </c>
      <c r="C7" s="6" t="s">
        <v>99</v>
      </c>
      <c r="D7" s="7"/>
      <c r="E7" s="11">
        <v>3.27662037037037E-2</v>
      </c>
      <c r="F7" s="8">
        <f t="shared" si="0"/>
        <v>2831</v>
      </c>
      <c r="G7" s="9">
        <v>1.1299999999999999</v>
      </c>
      <c r="H7" s="8">
        <f t="shared" ref="H7:H12" si="2">(F7/(IF(G7, G7, 1)))</f>
        <v>2505.3097345132746</v>
      </c>
      <c r="I7" s="10">
        <f t="shared" si="1"/>
        <v>5</v>
      </c>
      <c r="J7" s="10"/>
      <c r="K7" s="8"/>
      <c r="L7" s="10"/>
    </row>
    <row r="8" spans="1:12" x14ac:dyDescent="0.2">
      <c r="A8" s="6" t="s">
        <v>100</v>
      </c>
      <c r="B8" s="6" t="s">
        <v>101</v>
      </c>
      <c r="C8" s="6"/>
      <c r="D8" s="7"/>
      <c r="E8" s="11">
        <v>3.1203703703703702E-2</v>
      </c>
      <c r="F8" s="8">
        <f t="shared" si="0"/>
        <v>2696</v>
      </c>
      <c r="G8" s="9">
        <v>1.0880000000000001</v>
      </c>
      <c r="H8" s="8">
        <f t="shared" si="2"/>
        <v>2477.9411764705878</v>
      </c>
      <c r="I8" s="10">
        <f t="shared" si="1"/>
        <v>4</v>
      </c>
      <c r="J8" s="10"/>
      <c r="K8" s="8"/>
      <c r="L8" s="10"/>
    </row>
    <row r="9" spans="1:12" x14ac:dyDescent="0.2">
      <c r="A9" s="6" t="s">
        <v>102</v>
      </c>
      <c r="B9" s="6" t="s">
        <v>103</v>
      </c>
      <c r="C9" s="6"/>
      <c r="D9" s="7"/>
      <c r="E9" s="11">
        <v>3.3530092592592591E-2</v>
      </c>
      <c r="F9" s="8">
        <f t="shared" si="0"/>
        <v>2896.9999999999995</v>
      </c>
      <c r="G9" s="9">
        <v>1.1220000000000001</v>
      </c>
      <c r="H9" s="8">
        <f t="shared" si="2"/>
        <v>2581.996434937611</v>
      </c>
      <c r="I9" s="10">
        <f t="shared" si="1"/>
        <v>6</v>
      </c>
      <c r="J9" s="10"/>
      <c r="K9" s="8"/>
      <c r="L9" s="10"/>
    </row>
    <row r="10" spans="1:12" x14ac:dyDescent="0.2">
      <c r="A10" s="6" t="s">
        <v>104</v>
      </c>
      <c r="B10" s="6" t="s">
        <v>105</v>
      </c>
      <c r="C10" s="6" t="s">
        <v>109</v>
      </c>
      <c r="D10" s="7"/>
      <c r="E10" s="11" t="s">
        <v>110</v>
      </c>
      <c r="F10" s="8" t="s">
        <v>110</v>
      </c>
      <c r="G10" s="9">
        <v>1.1299999999999999</v>
      </c>
      <c r="H10" s="8"/>
      <c r="I10" s="10"/>
      <c r="J10" s="10"/>
      <c r="K10" s="8"/>
      <c r="L10" s="10"/>
    </row>
    <row r="11" spans="1:12" x14ac:dyDescent="0.2">
      <c r="A11" s="6" t="s">
        <v>53</v>
      </c>
      <c r="B11" s="6" t="s">
        <v>54</v>
      </c>
      <c r="C11" s="6"/>
      <c r="D11" s="7"/>
      <c r="E11" s="11">
        <v>3.0277777777777778E-2</v>
      </c>
      <c r="F11" s="8">
        <f t="shared" si="0"/>
        <v>2616</v>
      </c>
      <c r="G11" s="9">
        <v>1.0880000000000001</v>
      </c>
      <c r="H11" s="8">
        <f t="shared" si="2"/>
        <v>2404.411764705882</v>
      </c>
      <c r="I11" s="10">
        <f t="shared" si="1"/>
        <v>3</v>
      </c>
      <c r="J11" s="10"/>
      <c r="K11" s="8"/>
      <c r="L11" s="10"/>
    </row>
    <row r="12" spans="1:12" x14ac:dyDescent="0.2">
      <c r="A12" s="6" t="s">
        <v>107</v>
      </c>
      <c r="B12" s="6" t="s">
        <v>38</v>
      </c>
      <c r="C12" s="6" t="s">
        <v>108</v>
      </c>
      <c r="D12" s="7"/>
      <c r="E12" s="11">
        <v>3.079861111111111E-2</v>
      </c>
      <c r="F12" s="8">
        <f t="shared" si="0"/>
        <v>2661</v>
      </c>
      <c r="G12" s="9">
        <v>1.1299999999999999</v>
      </c>
      <c r="H12" s="8">
        <f t="shared" si="2"/>
        <v>2354.8672566371683</v>
      </c>
      <c r="I12" s="10">
        <f t="shared" si="1"/>
        <v>2</v>
      </c>
      <c r="J12" s="9"/>
      <c r="K12" s="8"/>
      <c r="L12" s="10"/>
    </row>
    <row r="13" spans="1:12" x14ac:dyDescent="0.2">
      <c r="A13" s="6"/>
      <c r="B13" s="6"/>
      <c r="C13" s="6"/>
      <c r="D13" s="7"/>
      <c r="E13" s="11"/>
      <c r="F13" s="8"/>
      <c r="G13" s="9"/>
      <c r="H13" s="8">
        <f t="shared" ref="H13:H33" si="3">(F13/(IF(G13, G13, 1)))</f>
        <v>0</v>
      </c>
      <c r="I13" s="10"/>
      <c r="J13" s="10"/>
      <c r="K13" s="8"/>
      <c r="L13" s="10"/>
    </row>
    <row r="14" spans="1:12" x14ac:dyDescent="0.2">
      <c r="A14" s="6"/>
      <c r="B14" s="6"/>
      <c r="C14" s="6"/>
      <c r="D14" s="10"/>
      <c r="E14" s="10"/>
      <c r="F14" s="8">
        <f t="shared" ref="F14:F33" si="4">(HOUR(E14-D14)*60*60)+(MINUTE(E14-D14)*60)+SECOND(E14-D14)</f>
        <v>0</v>
      </c>
      <c r="G14" s="10"/>
      <c r="H14" s="8">
        <f t="shared" si="3"/>
        <v>0</v>
      </c>
      <c r="I14" s="10"/>
      <c r="J14" s="10"/>
      <c r="K14" s="8">
        <f t="shared" ref="K14:K33" si="5">(F14/(IF(J14, J14, 1)))</f>
        <v>0</v>
      </c>
      <c r="L14" s="10"/>
    </row>
    <row r="15" spans="1:12" x14ac:dyDescent="0.2">
      <c r="A15" s="6"/>
      <c r="B15" s="6"/>
      <c r="C15" s="6"/>
      <c r="D15" s="10"/>
      <c r="E15" s="10"/>
      <c r="F15" s="8">
        <f t="shared" si="4"/>
        <v>0</v>
      </c>
      <c r="G15" s="10"/>
      <c r="H15" s="8">
        <f t="shared" si="3"/>
        <v>0</v>
      </c>
      <c r="I15" s="10"/>
      <c r="J15" s="10"/>
      <c r="K15" s="8">
        <f t="shared" si="5"/>
        <v>0</v>
      </c>
      <c r="L15" s="10"/>
    </row>
    <row r="16" spans="1:12" x14ac:dyDescent="0.2">
      <c r="A16" s="6"/>
      <c r="B16" s="6"/>
      <c r="C16" s="6"/>
      <c r="D16" s="10"/>
      <c r="E16" s="10"/>
      <c r="F16" s="8">
        <f t="shared" si="4"/>
        <v>0</v>
      </c>
      <c r="G16" s="10"/>
      <c r="H16" s="8">
        <f t="shared" si="3"/>
        <v>0</v>
      </c>
      <c r="I16" s="10"/>
      <c r="J16" s="10"/>
      <c r="K16" s="8">
        <f t="shared" si="5"/>
        <v>0</v>
      </c>
      <c r="L16" s="10"/>
    </row>
    <row r="17" spans="1:12" x14ac:dyDescent="0.2">
      <c r="A17" s="6"/>
      <c r="B17" s="6"/>
      <c r="C17" s="6"/>
      <c r="D17" s="10"/>
      <c r="E17" s="10"/>
      <c r="F17" s="8">
        <f t="shared" si="4"/>
        <v>0</v>
      </c>
      <c r="G17" s="10"/>
      <c r="H17" s="8">
        <f t="shared" si="3"/>
        <v>0</v>
      </c>
      <c r="I17" s="10"/>
      <c r="J17" s="10"/>
      <c r="K17" s="8">
        <f t="shared" si="5"/>
        <v>0</v>
      </c>
      <c r="L17" s="10"/>
    </row>
    <row r="18" spans="1:12" x14ac:dyDescent="0.2">
      <c r="A18" s="6"/>
      <c r="B18" s="6"/>
      <c r="C18" s="6"/>
      <c r="D18" s="10"/>
      <c r="E18" s="10"/>
      <c r="F18" s="8">
        <f t="shared" si="4"/>
        <v>0</v>
      </c>
      <c r="G18" s="10"/>
      <c r="H18" s="8">
        <f t="shared" si="3"/>
        <v>0</v>
      </c>
      <c r="I18" s="10"/>
      <c r="J18" s="10"/>
      <c r="K18" s="8">
        <f t="shared" si="5"/>
        <v>0</v>
      </c>
      <c r="L18" s="10"/>
    </row>
    <row r="19" spans="1:12" x14ac:dyDescent="0.2">
      <c r="A19" s="6"/>
      <c r="B19" s="6"/>
      <c r="C19" s="6"/>
      <c r="D19" s="10"/>
      <c r="E19" s="10"/>
      <c r="F19" s="8">
        <f t="shared" si="4"/>
        <v>0</v>
      </c>
      <c r="G19" s="10"/>
      <c r="H19" s="8">
        <f t="shared" si="3"/>
        <v>0</v>
      </c>
      <c r="I19" s="10"/>
      <c r="J19" s="10"/>
      <c r="K19" s="8">
        <f t="shared" si="5"/>
        <v>0</v>
      </c>
      <c r="L19" s="10"/>
    </row>
    <row r="20" spans="1:12" x14ac:dyDescent="0.2">
      <c r="A20" s="6"/>
      <c r="B20" s="6"/>
      <c r="C20" s="6"/>
      <c r="D20" s="10"/>
      <c r="E20" s="10"/>
      <c r="F20" s="8">
        <f t="shared" si="4"/>
        <v>0</v>
      </c>
      <c r="G20" s="10"/>
      <c r="H20" s="8">
        <f t="shared" si="3"/>
        <v>0</v>
      </c>
      <c r="I20" s="10"/>
      <c r="J20" s="10"/>
      <c r="K20" s="8">
        <f t="shared" si="5"/>
        <v>0</v>
      </c>
      <c r="L20" s="10"/>
    </row>
    <row r="21" spans="1:12" x14ac:dyDescent="0.2">
      <c r="A21" s="6"/>
      <c r="B21" s="6"/>
      <c r="C21" s="6"/>
      <c r="D21" s="10"/>
      <c r="E21" s="10"/>
      <c r="F21" s="8">
        <f t="shared" si="4"/>
        <v>0</v>
      </c>
      <c r="G21" s="10"/>
      <c r="H21" s="8">
        <f t="shared" si="3"/>
        <v>0</v>
      </c>
      <c r="I21" s="10"/>
      <c r="J21" s="10"/>
      <c r="K21" s="8">
        <f t="shared" si="5"/>
        <v>0</v>
      </c>
      <c r="L21" s="10"/>
    </row>
    <row r="22" spans="1:12" x14ac:dyDescent="0.2">
      <c r="A22" s="6"/>
      <c r="B22" s="6"/>
      <c r="C22" s="6"/>
      <c r="D22" s="10"/>
      <c r="E22" s="10"/>
      <c r="F22" s="8">
        <f t="shared" si="4"/>
        <v>0</v>
      </c>
      <c r="G22" s="10"/>
      <c r="H22" s="8">
        <f t="shared" si="3"/>
        <v>0</v>
      </c>
      <c r="I22" s="10"/>
      <c r="J22" s="10"/>
      <c r="K22" s="8">
        <f t="shared" si="5"/>
        <v>0</v>
      </c>
      <c r="L22" s="10"/>
    </row>
    <row r="23" spans="1:12" x14ac:dyDescent="0.2">
      <c r="A23" s="6"/>
      <c r="B23" s="6"/>
      <c r="C23" s="6"/>
      <c r="D23" s="10"/>
      <c r="E23" s="10"/>
      <c r="F23" s="8">
        <f t="shared" si="4"/>
        <v>0</v>
      </c>
      <c r="G23" s="10"/>
      <c r="H23" s="8">
        <f t="shared" si="3"/>
        <v>0</v>
      </c>
      <c r="I23" s="10"/>
      <c r="J23" s="10"/>
      <c r="K23" s="8">
        <f t="shared" si="5"/>
        <v>0</v>
      </c>
      <c r="L23" s="10"/>
    </row>
    <row r="24" spans="1:12" x14ac:dyDescent="0.2">
      <c r="A24" s="6"/>
      <c r="B24" s="6"/>
      <c r="C24" s="6"/>
      <c r="D24" s="10"/>
      <c r="E24" s="10"/>
      <c r="F24" s="8">
        <f t="shared" si="4"/>
        <v>0</v>
      </c>
      <c r="G24" s="10"/>
      <c r="H24" s="8">
        <f t="shared" si="3"/>
        <v>0</v>
      </c>
      <c r="I24" s="10"/>
      <c r="J24" s="10"/>
      <c r="K24" s="8">
        <f t="shared" si="5"/>
        <v>0</v>
      </c>
      <c r="L24" s="10"/>
    </row>
    <row r="25" spans="1:12" x14ac:dyDescent="0.2">
      <c r="A25" s="6"/>
      <c r="B25" s="6"/>
      <c r="C25" s="6"/>
      <c r="D25" s="10"/>
      <c r="E25" s="10"/>
      <c r="F25" s="8">
        <f t="shared" si="4"/>
        <v>0</v>
      </c>
      <c r="G25" s="10"/>
      <c r="H25" s="8">
        <f t="shared" si="3"/>
        <v>0</v>
      </c>
      <c r="I25" s="10"/>
      <c r="J25" s="10"/>
      <c r="K25" s="8">
        <f t="shared" si="5"/>
        <v>0</v>
      </c>
      <c r="L25" s="10"/>
    </row>
    <row r="26" spans="1:12" x14ac:dyDescent="0.2">
      <c r="A26" s="6"/>
      <c r="B26" s="6"/>
      <c r="C26" s="6"/>
      <c r="D26" s="10"/>
      <c r="E26" s="10"/>
      <c r="F26" s="8">
        <f t="shared" si="4"/>
        <v>0</v>
      </c>
      <c r="G26" s="10"/>
      <c r="H26" s="8">
        <f t="shared" si="3"/>
        <v>0</v>
      </c>
      <c r="I26" s="10"/>
      <c r="J26" s="10"/>
      <c r="K26" s="8">
        <f t="shared" si="5"/>
        <v>0</v>
      </c>
      <c r="L26" s="10"/>
    </row>
    <row r="27" spans="1:12" x14ac:dyDescent="0.2">
      <c r="A27" s="6"/>
      <c r="B27" s="6"/>
      <c r="C27" s="6"/>
      <c r="D27" s="10"/>
      <c r="E27" s="10"/>
      <c r="F27" s="8">
        <f t="shared" si="4"/>
        <v>0</v>
      </c>
      <c r="G27" s="10"/>
      <c r="H27" s="8">
        <f t="shared" si="3"/>
        <v>0</v>
      </c>
      <c r="I27" s="10"/>
      <c r="J27" s="10"/>
      <c r="K27" s="8">
        <f t="shared" si="5"/>
        <v>0</v>
      </c>
      <c r="L27" s="10"/>
    </row>
    <row r="28" spans="1:12" x14ac:dyDescent="0.2">
      <c r="A28" s="6"/>
      <c r="B28" s="6"/>
      <c r="C28" s="6"/>
      <c r="D28" s="10"/>
      <c r="E28" s="10"/>
      <c r="F28" s="8">
        <f t="shared" si="4"/>
        <v>0</v>
      </c>
      <c r="G28" s="10"/>
      <c r="H28" s="8">
        <f t="shared" si="3"/>
        <v>0</v>
      </c>
      <c r="I28" s="10"/>
      <c r="J28" s="10"/>
      <c r="K28" s="8">
        <f t="shared" si="5"/>
        <v>0</v>
      </c>
      <c r="L28" s="10"/>
    </row>
    <row r="29" spans="1:12" x14ac:dyDescent="0.2">
      <c r="A29" s="6"/>
      <c r="B29" s="6"/>
      <c r="C29" s="6"/>
      <c r="D29" s="10"/>
      <c r="E29" s="10"/>
      <c r="F29" s="8">
        <f t="shared" si="4"/>
        <v>0</v>
      </c>
      <c r="G29" s="10"/>
      <c r="H29" s="8">
        <f t="shared" si="3"/>
        <v>0</v>
      </c>
      <c r="I29" s="10"/>
      <c r="J29" s="10"/>
      <c r="K29" s="8">
        <f t="shared" si="5"/>
        <v>0</v>
      </c>
      <c r="L29" s="10"/>
    </row>
    <row r="30" spans="1:12" x14ac:dyDescent="0.2">
      <c r="A30" s="6"/>
      <c r="B30" s="6"/>
      <c r="C30" s="6"/>
      <c r="D30" s="10"/>
      <c r="E30" s="10"/>
      <c r="F30" s="8">
        <f t="shared" si="4"/>
        <v>0</v>
      </c>
      <c r="G30" s="10"/>
      <c r="H30" s="8">
        <f t="shared" si="3"/>
        <v>0</v>
      </c>
      <c r="I30" s="10"/>
      <c r="J30" s="10"/>
      <c r="K30" s="8">
        <f t="shared" si="5"/>
        <v>0</v>
      </c>
      <c r="L30" s="10"/>
    </row>
    <row r="31" spans="1:12" x14ac:dyDescent="0.2">
      <c r="A31" s="6"/>
      <c r="B31" s="6"/>
      <c r="C31" s="6"/>
      <c r="D31" s="10"/>
      <c r="E31" s="10"/>
      <c r="F31" s="8">
        <f t="shared" si="4"/>
        <v>0</v>
      </c>
      <c r="G31" s="10"/>
      <c r="H31" s="8">
        <f t="shared" si="3"/>
        <v>0</v>
      </c>
      <c r="I31" s="10"/>
      <c r="J31" s="10"/>
      <c r="K31" s="8">
        <f t="shared" si="5"/>
        <v>0</v>
      </c>
      <c r="L31" s="10"/>
    </row>
    <row r="32" spans="1:12" x14ac:dyDescent="0.2">
      <c r="A32" s="6"/>
      <c r="B32" s="6"/>
      <c r="C32" s="6"/>
      <c r="D32" s="10"/>
      <c r="E32" s="10"/>
      <c r="F32" s="8">
        <f t="shared" si="4"/>
        <v>0</v>
      </c>
      <c r="G32" s="10"/>
      <c r="H32" s="8">
        <f t="shared" si="3"/>
        <v>0</v>
      </c>
      <c r="I32" s="10"/>
      <c r="J32" s="10"/>
      <c r="K32" s="8">
        <f t="shared" si="5"/>
        <v>0</v>
      </c>
      <c r="L32" s="10"/>
    </row>
    <row r="33" spans="1:12" x14ac:dyDescent="0.2">
      <c r="A33" s="6"/>
      <c r="B33" s="6"/>
      <c r="C33" s="6"/>
      <c r="D33" s="10"/>
      <c r="E33" s="10"/>
      <c r="F33" s="8">
        <f t="shared" si="4"/>
        <v>0</v>
      </c>
      <c r="G33" s="10"/>
      <c r="H33" s="8">
        <f t="shared" si="3"/>
        <v>0</v>
      </c>
      <c r="I33" s="10"/>
      <c r="J33" s="10"/>
      <c r="K33" s="8">
        <f t="shared" si="5"/>
        <v>0</v>
      </c>
      <c r="L33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honeticPr fontId="7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="125" workbookViewId="0">
      <selection activeCell="I10" sqref="I10"/>
    </sheetView>
  </sheetViews>
  <sheetFormatPr defaultColWidth="11" defaultRowHeight="12.75" x14ac:dyDescent="0.2"/>
  <cols>
    <col min="1" max="1" width="11.75" style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5" style="3" customWidth="1"/>
    <col min="12" max="12" width="11.125" customWidth="1"/>
  </cols>
  <sheetData>
    <row r="1" spans="1:12" ht="18" x14ac:dyDescent="0.25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2" customFormat="1" ht="27.95" customHeight="1" x14ac:dyDescent="0.2">
      <c r="A2" s="27" t="s">
        <v>85</v>
      </c>
      <c r="B2" s="28"/>
      <c r="C2" s="28" t="s">
        <v>111</v>
      </c>
      <c r="D2" s="28"/>
      <c r="E2" s="28" t="s">
        <v>87</v>
      </c>
      <c r="F2" s="28"/>
      <c r="G2" s="28" t="s">
        <v>113</v>
      </c>
      <c r="H2" s="28"/>
      <c r="I2" s="28" t="s">
        <v>89</v>
      </c>
      <c r="J2" s="28"/>
      <c r="K2" s="29" t="s">
        <v>90</v>
      </c>
      <c r="L2" s="29"/>
    </row>
    <row r="3" spans="1:12" s="5" customFormat="1" ht="38.25" x14ac:dyDescent="0.2">
      <c r="A3" s="13" t="s">
        <v>14</v>
      </c>
      <c r="B3" s="13" t="s">
        <v>0</v>
      </c>
      <c r="C3" s="13" t="s">
        <v>1</v>
      </c>
      <c r="D3" s="14"/>
      <c r="E3" s="14" t="s">
        <v>84</v>
      </c>
      <c r="F3" s="15" t="s">
        <v>17</v>
      </c>
      <c r="G3" s="16" t="s">
        <v>2</v>
      </c>
      <c r="H3" s="15" t="s">
        <v>3</v>
      </c>
      <c r="I3" s="17" t="s">
        <v>5</v>
      </c>
      <c r="J3" s="16" t="s">
        <v>4</v>
      </c>
      <c r="K3" s="15" t="s">
        <v>3</v>
      </c>
      <c r="L3" s="17" t="s">
        <v>6</v>
      </c>
    </row>
    <row r="4" spans="1:12" x14ac:dyDescent="0.2">
      <c r="A4" s="6" t="s">
        <v>91</v>
      </c>
      <c r="B4" s="6" t="s">
        <v>48</v>
      </c>
      <c r="C4" s="6" t="s">
        <v>92</v>
      </c>
      <c r="D4" s="7"/>
      <c r="E4" s="11">
        <v>2.2222222222222223E-2</v>
      </c>
      <c r="F4" s="8">
        <f>E4*24*60*60</f>
        <v>1920</v>
      </c>
      <c r="G4" s="9">
        <v>1.1299999999999999</v>
      </c>
      <c r="H4" s="8">
        <f>(F4/(IF(G4, G4, 1)))</f>
        <v>1699.1150442477879</v>
      </c>
      <c r="I4" s="10">
        <f>RANK(H4,$H$4:$H$13,1)</f>
        <v>1</v>
      </c>
      <c r="J4" s="9"/>
      <c r="K4" s="8"/>
      <c r="L4" s="10"/>
    </row>
    <row r="5" spans="1:12" x14ac:dyDescent="0.2">
      <c r="A5" s="6"/>
      <c r="B5" s="6"/>
      <c r="C5" s="6"/>
      <c r="D5" s="7"/>
      <c r="E5" s="11"/>
      <c r="F5" s="8"/>
      <c r="G5" s="10"/>
      <c r="H5" s="8"/>
      <c r="I5" s="10"/>
      <c r="J5" s="10"/>
      <c r="K5" s="8"/>
      <c r="L5" s="10"/>
    </row>
    <row r="6" spans="1:12" x14ac:dyDescent="0.2">
      <c r="A6" s="6" t="s">
        <v>95</v>
      </c>
      <c r="B6" s="6" t="s">
        <v>34</v>
      </c>
      <c r="C6" s="6" t="s">
        <v>96</v>
      </c>
      <c r="D6" s="7"/>
      <c r="E6" s="11">
        <v>2.8009259259259262E-2</v>
      </c>
      <c r="F6" s="8">
        <f>E6*24*60*60</f>
        <v>2420</v>
      </c>
      <c r="G6" s="9">
        <v>1.1299999999999999</v>
      </c>
      <c r="H6" s="8">
        <f t="shared" ref="H6:H33" si="0">(F6/(IF(G6, G6, 1)))</f>
        <v>2141.5929203539827</v>
      </c>
      <c r="I6" s="10">
        <f>RANK(H6,$H$4:$H$13,1)</f>
        <v>4</v>
      </c>
      <c r="J6" s="9"/>
      <c r="K6" s="8"/>
      <c r="L6" s="10"/>
    </row>
    <row r="7" spans="1:12" x14ac:dyDescent="0.2">
      <c r="A7" s="6"/>
      <c r="B7" s="6"/>
      <c r="C7" s="6"/>
      <c r="D7" s="7"/>
      <c r="E7" s="11"/>
      <c r="F7" s="8"/>
      <c r="G7" s="9"/>
      <c r="H7" s="8"/>
      <c r="I7" s="10"/>
      <c r="J7" s="10"/>
      <c r="K7" s="8"/>
      <c r="L7" s="10"/>
    </row>
    <row r="8" spans="1:12" x14ac:dyDescent="0.2">
      <c r="A8" s="6" t="s">
        <v>100</v>
      </c>
      <c r="B8" s="6" t="s">
        <v>101</v>
      </c>
      <c r="C8" s="6"/>
      <c r="D8" s="7"/>
      <c r="E8" s="11" t="s">
        <v>18</v>
      </c>
      <c r="F8" s="8"/>
      <c r="G8" s="9">
        <v>1.0880000000000001</v>
      </c>
      <c r="H8" s="8"/>
      <c r="I8" s="10">
        <v>8</v>
      </c>
      <c r="J8" s="10"/>
      <c r="K8" s="8"/>
      <c r="L8" s="10"/>
    </row>
    <row r="9" spans="1:12" x14ac:dyDescent="0.2">
      <c r="A9" s="6" t="s">
        <v>102</v>
      </c>
      <c r="B9" s="6" t="s">
        <v>103</v>
      </c>
      <c r="C9" s="6"/>
      <c r="D9" s="7"/>
      <c r="E9" s="11" t="s">
        <v>18</v>
      </c>
      <c r="F9" s="8"/>
      <c r="G9" s="9">
        <v>1.1220000000000001</v>
      </c>
      <c r="H9" s="8"/>
      <c r="I9" s="10">
        <v>8</v>
      </c>
      <c r="J9" s="10"/>
      <c r="K9" s="8"/>
      <c r="L9" s="10"/>
    </row>
    <row r="10" spans="1:12" x14ac:dyDescent="0.2">
      <c r="A10" s="6" t="s">
        <v>104</v>
      </c>
      <c r="B10" s="6" t="s">
        <v>105</v>
      </c>
      <c r="C10" s="6" t="s">
        <v>109</v>
      </c>
      <c r="D10" s="7"/>
      <c r="E10" s="11" t="s">
        <v>110</v>
      </c>
      <c r="F10" s="8"/>
      <c r="G10" s="9">
        <v>1.1299999999999999</v>
      </c>
      <c r="H10" s="8"/>
      <c r="I10" s="10"/>
      <c r="J10" s="10"/>
      <c r="K10" s="8"/>
      <c r="L10" s="10"/>
    </row>
    <row r="11" spans="1:12" x14ac:dyDescent="0.2">
      <c r="A11" s="6" t="s">
        <v>53</v>
      </c>
      <c r="B11" s="6" t="s">
        <v>54</v>
      </c>
      <c r="C11" s="6"/>
      <c r="D11" s="7"/>
      <c r="E11" s="11" t="s">
        <v>18</v>
      </c>
      <c r="F11" s="8"/>
      <c r="G11" s="9">
        <v>1.0880000000000001</v>
      </c>
      <c r="H11" s="8"/>
      <c r="I11" s="10">
        <v>8</v>
      </c>
      <c r="J11" s="10"/>
      <c r="K11" s="8"/>
      <c r="L11" s="10"/>
    </row>
    <row r="12" spans="1:12" x14ac:dyDescent="0.2">
      <c r="A12" s="6" t="s">
        <v>107</v>
      </c>
      <c r="B12" s="6" t="s">
        <v>38</v>
      </c>
      <c r="C12" s="6" t="s">
        <v>108</v>
      </c>
      <c r="D12" s="7"/>
      <c r="E12" s="11">
        <v>2.361111111111111E-2</v>
      </c>
      <c r="F12" s="8">
        <f>E12*24*60*60</f>
        <v>2040</v>
      </c>
      <c r="G12" s="9">
        <v>1.1299999999999999</v>
      </c>
      <c r="H12" s="8">
        <f t="shared" si="0"/>
        <v>1805.3097345132744</v>
      </c>
      <c r="I12" s="10">
        <f>RANK(H12,$H$4:$H$13,1)</f>
        <v>2</v>
      </c>
      <c r="J12" s="9"/>
      <c r="K12" s="8"/>
      <c r="L12" s="10"/>
    </row>
    <row r="13" spans="1:12" x14ac:dyDescent="0.2">
      <c r="A13" s="6" t="s">
        <v>112</v>
      </c>
      <c r="B13" s="6" t="s">
        <v>66</v>
      </c>
      <c r="C13" s="6"/>
      <c r="D13" s="7"/>
      <c r="E13" s="11">
        <v>2.9166666666666664E-2</v>
      </c>
      <c r="F13" s="8">
        <f>E13*24*60*60</f>
        <v>2520</v>
      </c>
      <c r="G13" s="9">
        <v>1.3220000000000001</v>
      </c>
      <c r="H13" s="8">
        <f t="shared" si="0"/>
        <v>1906.2027231467473</v>
      </c>
      <c r="I13" s="10">
        <f>RANK(H13,$H$4:$H$13,1)</f>
        <v>3</v>
      </c>
      <c r="J13" s="10"/>
      <c r="K13" s="8"/>
      <c r="L13" s="10"/>
    </row>
    <row r="14" spans="1:12" x14ac:dyDescent="0.2">
      <c r="A14" s="6"/>
      <c r="B14" s="6"/>
      <c r="C14" s="6"/>
      <c r="D14" s="10"/>
      <c r="E14" s="10"/>
      <c r="F14" s="8">
        <f t="shared" ref="F14:F33" si="1">(HOUR(E14-D14)*60*60)+(MINUTE(E14-D14)*60)+SECOND(E14-D14)</f>
        <v>0</v>
      </c>
      <c r="G14" s="10"/>
      <c r="H14" s="8">
        <f t="shared" si="0"/>
        <v>0</v>
      </c>
      <c r="I14" s="10"/>
      <c r="J14" s="10"/>
      <c r="K14" s="8">
        <f t="shared" ref="K14:K33" si="2">(F14/(IF(J14, J14, 1)))</f>
        <v>0</v>
      </c>
      <c r="L14" s="10"/>
    </row>
    <row r="15" spans="1:12" x14ac:dyDescent="0.2">
      <c r="A15" s="6"/>
      <c r="B15" s="6"/>
      <c r="C15" s="6"/>
      <c r="D15" s="10"/>
      <c r="E15" s="10"/>
      <c r="F15" s="8">
        <f t="shared" si="1"/>
        <v>0</v>
      </c>
      <c r="G15" s="10"/>
      <c r="H15" s="8">
        <f t="shared" si="0"/>
        <v>0</v>
      </c>
      <c r="I15" s="10"/>
      <c r="J15" s="10"/>
      <c r="K15" s="8">
        <f t="shared" si="2"/>
        <v>0</v>
      </c>
      <c r="L15" s="10"/>
    </row>
    <row r="16" spans="1:12" x14ac:dyDescent="0.2">
      <c r="A16" s="6"/>
      <c r="B16" s="6"/>
      <c r="C16" s="6"/>
      <c r="D16" s="10"/>
      <c r="E16" s="10"/>
      <c r="F16" s="8">
        <f t="shared" si="1"/>
        <v>0</v>
      </c>
      <c r="G16" s="10"/>
      <c r="H16" s="8">
        <f t="shared" si="0"/>
        <v>0</v>
      </c>
      <c r="I16" s="10"/>
      <c r="J16" s="10"/>
      <c r="K16" s="8">
        <f t="shared" si="2"/>
        <v>0</v>
      </c>
      <c r="L16" s="10"/>
    </row>
    <row r="17" spans="1:12" x14ac:dyDescent="0.2">
      <c r="A17" s="6"/>
      <c r="B17" s="6"/>
      <c r="C17" s="6"/>
      <c r="D17" s="10"/>
      <c r="E17" s="10"/>
      <c r="F17" s="8">
        <f t="shared" si="1"/>
        <v>0</v>
      </c>
      <c r="G17" s="10"/>
      <c r="H17" s="8">
        <f t="shared" si="0"/>
        <v>0</v>
      </c>
      <c r="I17" s="10"/>
      <c r="J17" s="10"/>
      <c r="K17" s="8">
        <f t="shared" si="2"/>
        <v>0</v>
      </c>
      <c r="L17" s="10"/>
    </row>
    <row r="18" spans="1:12" x14ac:dyDescent="0.2">
      <c r="A18" s="6"/>
      <c r="B18" s="6"/>
      <c r="C18" s="6"/>
      <c r="D18" s="10"/>
      <c r="E18" s="10"/>
      <c r="F18" s="8">
        <f t="shared" si="1"/>
        <v>0</v>
      </c>
      <c r="G18" s="10"/>
      <c r="H18" s="8">
        <f t="shared" si="0"/>
        <v>0</v>
      </c>
      <c r="I18" s="10"/>
      <c r="J18" s="10"/>
      <c r="K18" s="8">
        <f t="shared" si="2"/>
        <v>0</v>
      </c>
      <c r="L18" s="10"/>
    </row>
    <row r="19" spans="1:12" x14ac:dyDescent="0.2">
      <c r="A19" s="6"/>
      <c r="B19" s="6"/>
      <c r="C19" s="6"/>
      <c r="D19" s="10"/>
      <c r="E19" s="10"/>
      <c r="F19" s="8">
        <f t="shared" si="1"/>
        <v>0</v>
      </c>
      <c r="G19" s="10"/>
      <c r="H19" s="8">
        <f t="shared" si="0"/>
        <v>0</v>
      </c>
      <c r="I19" s="10"/>
      <c r="J19" s="10"/>
      <c r="K19" s="8">
        <f t="shared" si="2"/>
        <v>0</v>
      </c>
      <c r="L19" s="10"/>
    </row>
    <row r="20" spans="1:12" x14ac:dyDescent="0.2">
      <c r="A20" s="6"/>
      <c r="B20" s="6"/>
      <c r="C20" s="6"/>
      <c r="D20" s="10"/>
      <c r="E20" s="10"/>
      <c r="F20" s="8">
        <f t="shared" si="1"/>
        <v>0</v>
      </c>
      <c r="G20" s="10"/>
      <c r="H20" s="8">
        <f t="shared" si="0"/>
        <v>0</v>
      </c>
      <c r="I20" s="10"/>
      <c r="J20" s="10"/>
      <c r="K20" s="8">
        <f t="shared" si="2"/>
        <v>0</v>
      </c>
      <c r="L20" s="10"/>
    </row>
    <row r="21" spans="1:12" x14ac:dyDescent="0.2">
      <c r="A21" s="6"/>
      <c r="B21" s="6"/>
      <c r="C21" s="6"/>
      <c r="D21" s="10"/>
      <c r="E21" s="10"/>
      <c r="F21" s="8">
        <f t="shared" si="1"/>
        <v>0</v>
      </c>
      <c r="G21" s="10"/>
      <c r="H21" s="8">
        <f t="shared" si="0"/>
        <v>0</v>
      </c>
      <c r="I21" s="10"/>
      <c r="J21" s="10"/>
      <c r="K21" s="8">
        <f t="shared" si="2"/>
        <v>0</v>
      </c>
      <c r="L21" s="10"/>
    </row>
    <row r="22" spans="1:12" x14ac:dyDescent="0.2">
      <c r="A22" s="6"/>
      <c r="B22" s="6"/>
      <c r="C22" s="6"/>
      <c r="D22" s="10"/>
      <c r="E22" s="10"/>
      <c r="F22" s="8">
        <f t="shared" si="1"/>
        <v>0</v>
      </c>
      <c r="G22" s="10"/>
      <c r="H22" s="8">
        <f t="shared" si="0"/>
        <v>0</v>
      </c>
      <c r="I22" s="10"/>
      <c r="J22" s="10"/>
      <c r="K22" s="8">
        <f t="shared" si="2"/>
        <v>0</v>
      </c>
      <c r="L22" s="10"/>
    </row>
    <row r="23" spans="1:12" x14ac:dyDescent="0.2">
      <c r="A23" s="6"/>
      <c r="B23" s="6"/>
      <c r="C23" s="6"/>
      <c r="D23" s="10"/>
      <c r="E23" s="10"/>
      <c r="F23" s="8">
        <f t="shared" si="1"/>
        <v>0</v>
      </c>
      <c r="G23" s="10"/>
      <c r="H23" s="8">
        <f t="shared" si="0"/>
        <v>0</v>
      </c>
      <c r="I23" s="10"/>
      <c r="J23" s="10"/>
      <c r="K23" s="8">
        <f t="shared" si="2"/>
        <v>0</v>
      </c>
      <c r="L23" s="10"/>
    </row>
    <row r="24" spans="1:12" x14ac:dyDescent="0.2">
      <c r="A24" s="6"/>
      <c r="B24" s="6"/>
      <c r="C24" s="6"/>
      <c r="D24" s="10"/>
      <c r="E24" s="10"/>
      <c r="F24" s="8">
        <f t="shared" si="1"/>
        <v>0</v>
      </c>
      <c r="G24" s="10"/>
      <c r="H24" s="8">
        <f t="shared" si="0"/>
        <v>0</v>
      </c>
      <c r="I24" s="10"/>
      <c r="J24" s="10"/>
      <c r="K24" s="8">
        <f t="shared" si="2"/>
        <v>0</v>
      </c>
      <c r="L24" s="10"/>
    </row>
    <row r="25" spans="1:12" x14ac:dyDescent="0.2">
      <c r="A25" s="6"/>
      <c r="B25" s="6"/>
      <c r="C25" s="6"/>
      <c r="D25" s="10"/>
      <c r="E25" s="10"/>
      <c r="F25" s="8">
        <f t="shared" si="1"/>
        <v>0</v>
      </c>
      <c r="G25" s="10"/>
      <c r="H25" s="8">
        <f t="shared" si="0"/>
        <v>0</v>
      </c>
      <c r="I25" s="10"/>
      <c r="J25" s="10"/>
      <c r="K25" s="8">
        <f t="shared" si="2"/>
        <v>0</v>
      </c>
      <c r="L25" s="10"/>
    </row>
    <row r="26" spans="1:12" x14ac:dyDescent="0.2">
      <c r="A26" s="6"/>
      <c r="B26" s="6"/>
      <c r="C26" s="6"/>
      <c r="D26" s="10"/>
      <c r="E26" s="10"/>
      <c r="F26" s="8">
        <f t="shared" si="1"/>
        <v>0</v>
      </c>
      <c r="G26" s="10"/>
      <c r="H26" s="8">
        <f t="shared" si="0"/>
        <v>0</v>
      </c>
      <c r="I26" s="10"/>
      <c r="J26" s="10"/>
      <c r="K26" s="8">
        <f t="shared" si="2"/>
        <v>0</v>
      </c>
      <c r="L26" s="10"/>
    </row>
    <row r="27" spans="1:12" x14ac:dyDescent="0.2">
      <c r="A27" s="6"/>
      <c r="B27" s="6"/>
      <c r="C27" s="6"/>
      <c r="D27" s="10"/>
      <c r="E27" s="10"/>
      <c r="F27" s="8">
        <f t="shared" si="1"/>
        <v>0</v>
      </c>
      <c r="G27" s="10"/>
      <c r="H27" s="8">
        <f t="shared" si="0"/>
        <v>0</v>
      </c>
      <c r="I27" s="10"/>
      <c r="J27" s="10"/>
      <c r="K27" s="8">
        <f t="shared" si="2"/>
        <v>0</v>
      </c>
      <c r="L27" s="10"/>
    </row>
    <row r="28" spans="1:12" x14ac:dyDescent="0.2">
      <c r="A28" s="6"/>
      <c r="B28" s="6"/>
      <c r="C28" s="6"/>
      <c r="D28" s="10"/>
      <c r="E28" s="10"/>
      <c r="F28" s="8">
        <f t="shared" si="1"/>
        <v>0</v>
      </c>
      <c r="G28" s="10"/>
      <c r="H28" s="8">
        <f t="shared" si="0"/>
        <v>0</v>
      </c>
      <c r="I28" s="10"/>
      <c r="J28" s="10"/>
      <c r="K28" s="8">
        <f t="shared" si="2"/>
        <v>0</v>
      </c>
      <c r="L28" s="10"/>
    </row>
    <row r="29" spans="1:12" x14ac:dyDescent="0.2">
      <c r="A29" s="6"/>
      <c r="B29" s="6"/>
      <c r="C29" s="6"/>
      <c r="D29" s="10"/>
      <c r="E29" s="10"/>
      <c r="F29" s="8">
        <f t="shared" si="1"/>
        <v>0</v>
      </c>
      <c r="G29" s="10"/>
      <c r="H29" s="8">
        <f t="shared" si="0"/>
        <v>0</v>
      </c>
      <c r="I29" s="10"/>
      <c r="J29" s="10"/>
      <c r="K29" s="8">
        <f t="shared" si="2"/>
        <v>0</v>
      </c>
      <c r="L29" s="10"/>
    </row>
    <row r="30" spans="1:12" x14ac:dyDescent="0.2">
      <c r="A30" s="6"/>
      <c r="B30" s="6"/>
      <c r="C30" s="6"/>
      <c r="D30" s="10"/>
      <c r="E30" s="10"/>
      <c r="F30" s="8">
        <f t="shared" si="1"/>
        <v>0</v>
      </c>
      <c r="G30" s="10"/>
      <c r="H30" s="8">
        <f t="shared" si="0"/>
        <v>0</v>
      </c>
      <c r="I30" s="10"/>
      <c r="J30" s="10"/>
      <c r="K30" s="8">
        <f t="shared" si="2"/>
        <v>0</v>
      </c>
      <c r="L30" s="10"/>
    </row>
    <row r="31" spans="1:12" x14ac:dyDescent="0.2">
      <c r="A31" s="6"/>
      <c r="B31" s="6"/>
      <c r="C31" s="6"/>
      <c r="D31" s="10"/>
      <c r="E31" s="10"/>
      <c r="F31" s="8">
        <f t="shared" si="1"/>
        <v>0</v>
      </c>
      <c r="G31" s="10"/>
      <c r="H31" s="8">
        <f t="shared" si="0"/>
        <v>0</v>
      </c>
      <c r="I31" s="10"/>
      <c r="J31" s="10"/>
      <c r="K31" s="8">
        <f t="shared" si="2"/>
        <v>0</v>
      </c>
      <c r="L31" s="10"/>
    </row>
    <row r="32" spans="1:12" x14ac:dyDescent="0.2">
      <c r="A32" s="6"/>
      <c r="B32" s="6"/>
      <c r="C32" s="6"/>
      <c r="D32" s="10"/>
      <c r="E32" s="10"/>
      <c r="F32" s="8">
        <f t="shared" si="1"/>
        <v>0</v>
      </c>
      <c r="G32" s="10"/>
      <c r="H32" s="8">
        <f t="shared" si="0"/>
        <v>0</v>
      </c>
      <c r="I32" s="10"/>
      <c r="J32" s="10"/>
      <c r="K32" s="8">
        <f t="shared" si="2"/>
        <v>0</v>
      </c>
      <c r="L32" s="10"/>
    </row>
    <row r="33" spans="1:12" x14ac:dyDescent="0.2">
      <c r="A33" s="6"/>
      <c r="B33" s="6"/>
      <c r="C33" s="6"/>
      <c r="D33" s="10"/>
      <c r="E33" s="10"/>
      <c r="F33" s="8">
        <f t="shared" si="1"/>
        <v>0</v>
      </c>
      <c r="G33" s="10"/>
      <c r="H33" s="8">
        <f t="shared" si="0"/>
        <v>0</v>
      </c>
      <c r="I33" s="10"/>
      <c r="J33" s="10"/>
      <c r="K33" s="8">
        <f t="shared" si="2"/>
        <v>0</v>
      </c>
      <c r="L33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honeticPr fontId="7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="125" workbookViewId="0">
      <selection activeCell="I8" sqref="I8"/>
    </sheetView>
  </sheetViews>
  <sheetFormatPr defaultColWidth="11" defaultRowHeight="12.75" x14ac:dyDescent="0.2"/>
  <cols>
    <col min="1" max="1" width="11.75" style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5" style="3" customWidth="1"/>
    <col min="12" max="12" width="11.125" customWidth="1"/>
  </cols>
  <sheetData>
    <row r="1" spans="1:12" ht="18" x14ac:dyDescent="0.25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2" customFormat="1" ht="27.95" customHeight="1" x14ac:dyDescent="0.2">
      <c r="A2" s="27" t="s">
        <v>118</v>
      </c>
      <c r="B2" s="28"/>
      <c r="C2" s="28" t="s">
        <v>119</v>
      </c>
      <c r="D2" s="28"/>
      <c r="E2" s="28" t="s">
        <v>56</v>
      </c>
      <c r="F2" s="28"/>
      <c r="G2" s="28" t="s">
        <v>120</v>
      </c>
      <c r="H2" s="28"/>
      <c r="I2" s="28" t="s">
        <v>121</v>
      </c>
      <c r="J2" s="28"/>
      <c r="K2" s="29" t="s">
        <v>122</v>
      </c>
      <c r="L2" s="29"/>
    </row>
    <row r="3" spans="1:12" s="5" customFormat="1" ht="38.25" x14ac:dyDescent="0.2">
      <c r="A3" s="13" t="s">
        <v>14</v>
      </c>
      <c r="B3" s="13" t="s">
        <v>0</v>
      </c>
      <c r="C3" s="13" t="s">
        <v>1</v>
      </c>
      <c r="D3" s="14"/>
      <c r="E3" s="14" t="s">
        <v>84</v>
      </c>
      <c r="F3" s="15" t="s">
        <v>17</v>
      </c>
      <c r="G3" s="16" t="s">
        <v>2</v>
      </c>
      <c r="H3" s="15" t="s">
        <v>3</v>
      </c>
      <c r="I3" s="17" t="s">
        <v>5</v>
      </c>
      <c r="J3" s="16" t="s">
        <v>4</v>
      </c>
      <c r="K3" s="15" t="s">
        <v>3</v>
      </c>
      <c r="L3" s="17" t="s">
        <v>6</v>
      </c>
    </row>
    <row r="4" spans="1:12" x14ac:dyDescent="0.2">
      <c r="A4" s="6" t="s">
        <v>123</v>
      </c>
      <c r="B4" s="6" t="s">
        <v>101</v>
      </c>
      <c r="C4" s="6" t="s">
        <v>103</v>
      </c>
      <c r="D4" s="7"/>
      <c r="E4" s="11">
        <v>4.5995370370370374E-2</v>
      </c>
      <c r="F4" s="8">
        <f>E4*24*60*60</f>
        <v>3974</v>
      </c>
      <c r="G4" s="9">
        <v>1.113</v>
      </c>
      <c r="H4" s="8">
        <f t="shared" ref="H4:H27" si="0">(F4/(IF(G4, G4, 1)))</f>
        <v>3570.5300988319855</v>
      </c>
      <c r="I4" s="10">
        <f>RANK(H4,$H$4:$H$7,1)</f>
        <v>3</v>
      </c>
      <c r="J4" s="10"/>
      <c r="K4" s="8"/>
      <c r="L4" s="10"/>
    </row>
    <row r="5" spans="1:12" x14ac:dyDescent="0.2">
      <c r="A5" s="6" t="s">
        <v>53</v>
      </c>
      <c r="B5" s="6" t="s">
        <v>54</v>
      </c>
      <c r="C5" s="6"/>
      <c r="D5" s="7"/>
      <c r="E5" s="11">
        <v>4.2129629629629628E-2</v>
      </c>
      <c r="F5" s="8">
        <f>E5*24*60*60</f>
        <v>3640</v>
      </c>
      <c r="G5" s="9">
        <v>1.0880000000000001</v>
      </c>
      <c r="H5" s="8">
        <f t="shared" si="0"/>
        <v>3345.5882352941176</v>
      </c>
      <c r="I5" s="10">
        <f>RANK(H5,$H$4:$H$7,1)</f>
        <v>1</v>
      </c>
      <c r="J5" s="10"/>
      <c r="K5" s="8"/>
      <c r="L5" s="10"/>
    </row>
    <row r="6" spans="1:12" x14ac:dyDescent="0.2">
      <c r="A6" s="6" t="s">
        <v>107</v>
      </c>
      <c r="B6" s="6" t="s">
        <v>38</v>
      </c>
      <c r="C6" s="6" t="s">
        <v>92</v>
      </c>
      <c r="D6" s="7"/>
      <c r="E6" s="11">
        <v>4.3958333333333328E-2</v>
      </c>
      <c r="F6" s="8">
        <f>E6*24*60*60</f>
        <v>3798</v>
      </c>
      <c r="G6" s="9">
        <v>1.1299999999999999</v>
      </c>
      <c r="H6" s="8">
        <f t="shared" si="0"/>
        <v>3361.0619469026551</v>
      </c>
      <c r="I6" s="10">
        <f>RANK(H6,$H$4:$H$7,1)</f>
        <v>2</v>
      </c>
      <c r="J6" s="9"/>
      <c r="K6" s="8"/>
      <c r="L6" s="10"/>
    </row>
    <row r="7" spans="1:12" x14ac:dyDescent="0.2">
      <c r="A7" s="6" t="s">
        <v>124</v>
      </c>
      <c r="B7" s="6" t="s">
        <v>44</v>
      </c>
      <c r="C7" s="6" t="s">
        <v>125</v>
      </c>
      <c r="D7" s="7"/>
      <c r="E7" s="11">
        <v>5.0243055555555555E-2</v>
      </c>
      <c r="F7" s="8">
        <f>E7*24*60*60</f>
        <v>4341</v>
      </c>
      <c r="G7" s="9">
        <v>1.1299999999999999</v>
      </c>
      <c r="H7" s="8">
        <f t="shared" si="0"/>
        <v>3841.5929203539827</v>
      </c>
      <c r="I7" s="10">
        <f>RANK(H7,$H$4:$H$7,1)</f>
        <v>4</v>
      </c>
      <c r="J7" s="10"/>
      <c r="K7" s="8"/>
      <c r="L7" s="10"/>
    </row>
    <row r="8" spans="1:12" x14ac:dyDescent="0.2">
      <c r="A8" s="6"/>
      <c r="B8" s="6"/>
      <c r="C8" s="6"/>
      <c r="D8" s="10"/>
      <c r="E8" s="10"/>
      <c r="F8" s="8">
        <f t="shared" ref="F8:F27" si="1">(HOUR(E8-D8)*60*60)+(MINUTE(E8-D8)*60)+SECOND(E8-D8)</f>
        <v>0</v>
      </c>
      <c r="G8" s="10"/>
      <c r="H8" s="8">
        <f t="shared" si="0"/>
        <v>0</v>
      </c>
      <c r="I8" s="10"/>
      <c r="J8" s="10"/>
      <c r="K8" s="8">
        <f t="shared" ref="K8:K27" si="2">(F8/(IF(J8, J8, 1)))</f>
        <v>0</v>
      </c>
      <c r="L8" s="10"/>
    </row>
    <row r="9" spans="1:12" x14ac:dyDescent="0.2">
      <c r="A9" s="6"/>
      <c r="B9" s="6"/>
      <c r="C9" s="6"/>
      <c r="D9" s="10"/>
      <c r="E9" s="10"/>
      <c r="F9" s="8">
        <f t="shared" si="1"/>
        <v>0</v>
      </c>
      <c r="G9" s="10"/>
      <c r="H9" s="8">
        <f t="shared" si="0"/>
        <v>0</v>
      </c>
      <c r="I9" s="10"/>
      <c r="J9" s="10"/>
      <c r="K9" s="8">
        <f t="shared" si="2"/>
        <v>0</v>
      </c>
      <c r="L9" s="10"/>
    </row>
    <row r="10" spans="1:12" x14ac:dyDescent="0.2">
      <c r="A10" s="6"/>
      <c r="B10" s="6"/>
      <c r="C10" s="6"/>
      <c r="D10" s="10"/>
      <c r="E10" s="10"/>
      <c r="F10" s="8">
        <f t="shared" si="1"/>
        <v>0</v>
      </c>
      <c r="G10" s="10"/>
      <c r="H10" s="8">
        <f t="shared" si="0"/>
        <v>0</v>
      </c>
      <c r="I10" s="10"/>
      <c r="J10" s="10"/>
      <c r="K10" s="8">
        <f t="shared" si="2"/>
        <v>0</v>
      </c>
      <c r="L10" s="10"/>
    </row>
    <row r="11" spans="1:12" x14ac:dyDescent="0.2">
      <c r="A11" s="6"/>
      <c r="B11" s="6"/>
      <c r="C11" s="6"/>
      <c r="D11" s="10"/>
      <c r="E11" s="10"/>
      <c r="F11" s="8">
        <f t="shared" si="1"/>
        <v>0</v>
      </c>
      <c r="G11" s="10"/>
      <c r="H11" s="8">
        <f t="shared" si="0"/>
        <v>0</v>
      </c>
      <c r="I11" s="10"/>
      <c r="J11" s="10"/>
      <c r="K11" s="8">
        <f t="shared" si="2"/>
        <v>0</v>
      </c>
      <c r="L11" s="10"/>
    </row>
    <row r="12" spans="1:12" x14ac:dyDescent="0.2">
      <c r="A12" s="6"/>
      <c r="B12" s="6"/>
      <c r="C12" s="6"/>
      <c r="D12" s="10"/>
      <c r="E12" s="10"/>
      <c r="F12" s="8">
        <f t="shared" si="1"/>
        <v>0</v>
      </c>
      <c r="G12" s="10"/>
      <c r="H12" s="8">
        <f t="shared" si="0"/>
        <v>0</v>
      </c>
      <c r="I12" s="10"/>
      <c r="J12" s="10"/>
      <c r="K12" s="8">
        <f t="shared" si="2"/>
        <v>0</v>
      </c>
      <c r="L12" s="10"/>
    </row>
    <row r="13" spans="1:12" x14ac:dyDescent="0.2">
      <c r="A13" s="6"/>
      <c r="B13" s="6"/>
      <c r="C13" s="6"/>
      <c r="D13" s="10"/>
      <c r="E13" s="10"/>
      <c r="F13" s="8">
        <f t="shared" si="1"/>
        <v>0</v>
      </c>
      <c r="G13" s="10"/>
      <c r="H13" s="8">
        <f t="shared" si="0"/>
        <v>0</v>
      </c>
      <c r="I13" s="10"/>
      <c r="J13" s="10"/>
      <c r="K13" s="8">
        <f t="shared" si="2"/>
        <v>0</v>
      </c>
      <c r="L13" s="10"/>
    </row>
    <row r="14" spans="1:12" x14ac:dyDescent="0.2">
      <c r="A14" s="6"/>
      <c r="B14" s="6"/>
      <c r="C14" s="6"/>
      <c r="D14" s="10"/>
      <c r="E14" s="10"/>
      <c r="F14" s="8">
        <f t="shared" si="1"/>
        <v>0</v>
      </c>
      <c r="G14" s="10"/>
      <c r="H14" s="8">
        <f t="shared" si="0"/>
        <v>0</v>
      </c>
      <c r="I14" s="10"/>
      <c r="J14" s="10"/>
      <c r="K14" s="8">
        <f t="shared" si="2"/>
        <v>0</v>
      </c>
      <c r="L14" s="10"/>
    </row>
    <row r="15" spans="1:12" x14ac:dyDescent="0.2">
      <c r="A15" s="6"/>
      <c r="B15" s="6"/>
      <c r="C15" s="6"/>
      <c r="D15" s="10"/>
      <c r="E15" s="10"/>
      <c r="F15" s="8">
        <f t="shared" si="1"/>
        <v>0</v>
      </c>
      <c r="G15" s="10"/>
      <c r="H15" s="8">
        <f t="shared" si="0"/>
        <v>0</v>
      </c>
      <c r="I15" s="10"/>
      <c r="J15" s="10"/>
      <c r="K15" s="8">
        <f t="shared" si="2"/>
        <v>0</v>
      </c>
      <c r="L15" s="10"/>
    </row>
    <row r="16" spans="1:12" x14ac:dyDescent="0.2">
      <c r="A16" s="6"/>
      <c r="B16" s="6"/>
      <c r="C16" s="6"/>
      <c r="D16" s="10"/>
      <c r="E16" s="10"/>
      <c r="F16" s="8">
        <f t="shared" si="1"/>
        <v>0</v>
      </c>
      <c r="G16" s="10"/>
      <c r="H16" s="8">
        <f t="shared" si="0"/>
        <v>0</v>
      </c>
      <c r="I16" s="10"/>
      <c r="J16" s="10"/>
      <c r="K16" s="8">
        <f t="shared" si="2"/>
        <v>0</v>
      </c>
      <c r="L16" s="10"/>
    </row>
    <row r="17" spans="1:12" x14ac:dyDescent="0.2">
      <c r="A17" s="6"/>
      <c r="B17" s="6"/>
      <c r="C17" s="6"/>
      <c r="D17" s="10"/>
      <c r="E17" s="10"/>
      <c r="F17" s="8">
        <f t="shared" si="1"/>
        <v>0</v>
      </c>
      <c r="G17" s="10"/>
      <c r="H17" s="8">
        <f t="shared" si="0"/>
        <v>0</v>
      </c>
      <c r="I17" s="10"/>
      <c r="J17" s="10"/>
      <c r="K17" s="8">
        <f t="shared" si="2"/>
        <v>0</v>
      </c>
      <c r="L17" s="10"/>
    </row>
    <row r="18" spans="1:12" x14ac:dyDescent="0.2">
      <c r="A18" s="6"/>
      <c r="B18" s="6"/>
      <c r="C18" s="6"/>
      <c r="D18" s="10"/>
      <c r="E18" s="10"/>
      <c r="F18" s="8">
        <f t="shared" si="1"/>
        <v>0</v>
      </c>
      <c r="G18" s="10"/>
      <c r="H18" s="8">
        <f t="shared" si="0"/>
        <v>0</v>
      </c>
      <c r="I18" s="10"/>
      <c r="J18" s="10"/>
      <c r="K18" s="8">
        <f t="shared" si="2"/>
        <v>0</v>
      </c>
      <c r="L18" s="10"/>
    </row>
    <row r="19" spans="1:12" x14ac:dyDescent="0.2">
      <c r="A19" s="6"/>
      <c r="B19" s="6"/>
      <c r="C19" s="6"/>
      <c r="D19" s="10"/>
      <c r="E19" s="10"/>
      <c r="F19" s="8">
        <f t="shared" si="1"/>
        <v>0</v>
      </c>
      <c r="G19" s="10"/>
      <c r="H19" s="8">
        <f t="shared" si="0"/>
        <v>0</v>
      </c>
      <c r="I19" s="10"/>
      <c r="J19" s="10"/>
      <c r="K19" s="8">
        <f t="shared" si="2"/>
        <v>0</v>
      </c>
      <c r="L19" s="10"/>
    </row>
    <row r="20" spans="1:12" x14ac:dyDescent="0.2">
      <c r="A20" s="6"/>
      <c r="B20" s="6"/>
      <c r="C20" s="6"/>
      <c r="D20" s="10"/>
      <c r="E20" s="10"/>
      <c r="F20" s="8">
        <f t="shared" si="1"/>
        <v>0</v>
      </c>
      <c r="G20" s="10"/>
      <c r="H20" s="8">
        <f t="shared" si="0"/>
        <v>0</v>
      </c>
      <c r="I20" s="10"/>
      <c r="J20" s="10"/>
      <c r="K20" s="8">
        <f t="shared" si="2"/>
        <v>0</v>
      </c>
      <c r="L20" s="10"/>
    </row>
    <row r="21" spans="1:12" x14ac:dyDescent="0.2">
      <c r="A21" s="6"/>
      <c r="B21" s="6"/>
      <c r="C21" s="6"/>
      <c r="D21" s="10"/>
      <c r="E21" s="10"/>
      <c r="F21" s="8">
        <f t="shared" si="1"/>
        <v>0</v>
      </c>
      <c r="G21" s="10"/>
      <c r="H21" s="8">
        <f t="shared" si="0"/>
        <v>0</v>
      </c>
      <c r="I21" s="10"/>
      <c r="J21" s="10"/>
      <c r="K21" s="8">
        <f t="shared" si="2"/>
        <v>0</v>
      </c>
      <c r="L21" s="10"/>
    </row>
    <row r="22" spans="1:12" x14ac:dyDescent="0.2">
      <c r="A22" s="6"/>
      <c r="B22" s="6"/>
      <c r="C22" s="6"/>
      <c r="D22" s="10"/>
      <c r="E22" s="10"/>
      <c r="F22" s="8">
        <f t="shared" si="1"/>
        <v>0</v>
      </c>
      <c r="G22" s="10"/>
      <c r="H22" s="8">
        <f t="shared" si="0"/>
        <v>0</v>
      </c>
      <c r="I22" s="10"/>
      <c r="J22" s="10"/>
      <c r="K22" s="8">
        <f t="shared" si="2"/>
        <v>0</v>
      </c>
      <c r="L22" s="10"/>
    </row>
    <row r="23" spans="1:12" x14ac:dyDescent="0.2">
      <c r="A23" s="6"/>
      <c r="B23" s="6"/>
      <c r="C23" s="6"/>
      <c r="D23" s="10"/>
      <c r="E23" s="10"/>
      <c r="F23" s="8">
        <f t="shared" si="1"/>
        <v>0</v>
      </c>
      <c r="G23" s="10"/>
      <c r="H23" s="8">
        <f t="shared" si="0"/>
        <v>0</v>
      </c>
      <c r="I23" s="10"/>
      <c r="J23" s="10"/>
      <c r="K23" s="8">
        <f t="shared" si="2"/>
        <v>0</v>
      </c>
      <c r="L23" s="10"/>
    </row>
    <row r="24" spans="1:12" x14ac:dyDescent="0.2">
      <c r="A24" s="6"/>
      <c r="B24" s="6"/>
      <c r="C24" s="6"/>
      <c r="D24" s="10"/>
      <c r="E24" s="10"/>
      <c r="F24" s="8">
        <f t="shared" si="1"/>
        <v>0</v>
      </c>
      <c r="G24" s="10"/>
      <c r="H24" s="8">
        <f t="shared" si="0"/>
        <v>0</v>
      </c>
      <c r="I24" s="10"/>
      <c r="J24" s="10"/>
      <c r="K24" s="8">
        <f t="shared" si="2"/>
        <v>0</v>
      </c>
      <c r="L24" s="10"/>
    </row>
    <row r="25" spans="1:12" x14ac:dyDescent="0.2">
      <c r="A25" s="6"/>
      <c r="B25" s="6"/>
      <c r="C25" s="6"/>
      <c r="D25" s="10"/>
      <c r="E25" s="10"/>
      <c r="F25" s="8">
        <f t="shared" si="1"/>
        <v>0</v>
      </c>
      <c r="G25" s="10"/>
      <c r="H25" s="8">
        <f t="shared" si="0"/>
        <v>0</v>
      </c>
      <c r="I25" s="10"/>
      <c r="J25" s="10"/>
      <c r="K25" s="8">
        <f t="shared" si="2"/>
        <v>0</v>
      </c>
      <c r="L25" s="10"/>
    </row>
    <row r="26" spans="1:12" x14ac:dyDescent="0.2">
      <c r="A26" s="6"/>
      <c r="B26" s="6"/>
      <c r="C26" s="6"/>
      <c r="D26" s="10"/>
      <c r="E26" s="10"/>
      <c r="F26" s="8">
        <f t="shared" si="1"/>
        <v>0</v>
      </c>
      <c r="G26" s="10"/>
      <c r="H26" s="8">
        <f t="shared" si="0"/>
        <v>0</v>
      </c>
      <c r="I26" s="10"/>
      <c r="J26" s="10"/>
      <c r="K26" s="8">
        <f t="shared" si="2"/>
        <v>0</v>
      </c>
      <c r="L26" s="10"/>
    </row>
    <row r="27" spans="1:12" x14ac:dyDescent="0.2">
      <c r="A27" s="6"/>
      <c r="B27" s="6"/>
      <c r="C27" s="6"/>
      <c r="D27" s="10"/>
      <c r="E27" s="10"/>
      <c r="F27" s="8">
        <f t="shared" si="1"/>
        <v>0</v>
      </c>
      <c r="G27" s="10"/>
      <c r="H27" s="8">
        <f t="shared" si="0"/>
        <v>0</v>
      </c>
      <c r="I27" s="10"/>
      <c r="J27" s="10"/>
      <c r="K27" s="8">
        <f t="shared" si="2"/>
        <v>0</v>
      </c>
      <c r="L27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honeticPr fontId="7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="125" workbookViewId="0">
      <selection activeCell="H11" sqref="H11"/>
    </sheetView>
  </sheetViews>
  <sheetFormatPr defaultColWidth="11" defaultRowHeight="12.75" x14ac:dyDescent="0.2"/>
  <cols>
    <col min="1" max="1" width="11.75" style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5" style="3" customWidth="1"/>
    <col min="12" max="12" width="11.125" customWidth="1"/>
  </cols>
  <sheetData>
    <row r="1" spans="1:12" ht="18" x14ac:dyDescent="0.25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2" customFormat="1" ht="27.95" customHeight="1" x14ac:dyDescent="0.2">
      <c r="A2" s="27" t="s">
        <v>118</v>
      </c>
      <c r="B2" s="28"/>
      <c r="C2" s="28" t="s">
        <v>119</v>
      </c>
      <c r="D2" s="28"/>
      <c r="E2" s="28" t="s">
        <v>56</v>
      </c>
      <c r="F2" s="28"/>
      <c r="G2" s="28" t="s">
        <v>126</v>
      </c>
      <c r="H2" s="28"/>
      <c r="I2" s="28" t="s">
        <v>127</v>
      </c>
      <c r="J2" s="28"/>
      <c r="K2" s="29" t="s">
        <v>122</v>
      </c>
      <c r="L2" s="29"/>
    </row>
    <row r="3" spans="1:12" s="5" customFormat="1" ht="38.25" x14ac:dyDescent="0.2">
      <c r="A3" s="13" t="s">
        <v>14</v>
      </c>
      <c r="B3" s="13" t="s">
        <v>0</v>
      </c>
      <c r="C3" s="13" t="s">
        <v>1</v>
      </c>
      <c r="D3" s="14"/>
      <c r="E3" s="14" t="s">
        <v>84</v>
      </c>
      <c r="F3" s="15" t="s">
        <v>17</v>
      </c>
      <c r="G3" s="16" t="s">
        <v>2</v>
      </c>
      <c r="H3" s="15" t="s">
        <v>3</v>
      </c>
      <c r="I3" s="17" t="s">
        <v>5</v>
      </c>
      <c r="J3" s="16" t="s">
        <v>4</v>
      </c>
      <c r="K3" s="15" t="s">
        <v>3</v>
      </c>
      <c r="L3" s="17" t="s">
        <v>6</v>
      </c>
    </row>
    <row r="4" spans="1:12" x14ac:dyDescent="0.2">
      <c r="A4" s="6" t="s">
        <v>123</v>
      </c>
      <c r="B4" s="6" t="s">
        <v>101</v>
      </c>
      <c r="C4" s="6" t="s">
        <v>103</v>
      </c>
      <c r="D4" s="7"/>
      <c r="E4" s="11">
        <v>1.5300925925925926E-2</v>
      </c>
      <c r="F4" s="8">
        <f>E4*24*60*60</f>
        <v>1322</v>
      </c>
      <c r="G4" s="9">
        <v>1.113</v>
      </c>
      <c r="H4" s="8">
        <f t="shared" ref="H4:H27" si="0">(F4/(IF(G4, G4, 1)))</f>
        <v>1187.780772686433</v>
      </c>
      <c r="I4" s="10">
        <f>RANK(H4,$H$4:$H$7,1)</f>
        <v>3</v>
      </c>
      <c r="J4" s="10"/>
      <c r="K4" s="8"/>
      <c r="L4" s="10"/>
    </row>
    <row r="5" spans="1:12" x14ac:dyDescent="0.2">
      <c r="A5" s="6" t="s">
        <v>53</v>
      </c>
      <c r="B5" s="6" t="s">
        <v>54</v>
      </c>
      <c r="C5" s="6"/>
      <c r="D5" s="7"/>
      <c r="E5" s="11">
        <v>1.4814814814814814E-2</v>
      </c>
      <c r="F5" s="8">
        <f>E5*24*60*60</f>
        <v>1280</v>
      </c>
      <c r="G5" s="9">
        <v>1.0880000000000001</v>
      </c>
      <c r="H5" s="8">
        <f t="shared" si="0"/>
        <v>1176.4705882352941</v>
      </c>
      <c r="I5" s="10">
        <f>RANK(H5,$H$4:$H$7,1)</f>
        <v>2</v>
      </c>
      <c r="J5" s="10"/>
      <c r="K5" s="8"/>
      <c r="L5" s="10"/>
    </row>
    <row r="6" spans="1:12" x14ac:dyDescent="0.2">
      <c r="A6" s="6" t="s">
        <v>107</v>
      </c>
      <c r="B6" s="6" t="s">
        <v>38</v>
      </c>
      <c r="C6" s="6" t="s">
        <v>92</v>
      </c>
      <c r="D6" s="7"/>
      <c r="E6" s="11">
        <v>1.4456018518518519E-2</v>
      </c>
      <c r="F6" s="8">
        <f>E6*24*60*60</f>
        <v>1249</v>
      </c>
      <c r="G6" s="9">
        <v>1.1299999999999999</v>
      </c>
      <c r="H6" s="8">
        <f t="shared" si="0"/>
        <v>1105.3097345132744</v>
      </c>
      <c r="I6" s="10">
        <f>RANK(H6,$H$4:$H$7,1)</f>
        <v>1</v>
      </c>
      <c r="J6" s="9"/>
      <c r="K6" s="8"/>
      <c r="L6" s="10"/>
    </row>
    <row r="7" spans="1:12" x14ac:dyDescent="0.2">
      <c r="A7" s="6" t="s">
        <v>124</v>
      </c>
      <c r="B7" s="6" t="s">
        <v>44</v>
      </c>
      <c r="C7" s="6" t="s">
        <v>125</v>
      </c>
      <c r="D7" s="7"/>
      <c r="E7" s="11">
        <v>1.6145833333333335E-2</v>
      </c>
      <c r="F7" s="8">
        <f>E7*24*60*60</f>
        <v>1395.0000000000002</v>
      </c>
      <c r="G7" s="9">
        <v>1.1299999999999999</v>
      </c>
      <c r="H7" s="8">
        <f t="shared" si="0"/>
        <v>1234.5132743362835</v>
      </c>
      <c r="I7" s="10">
        <f>RANK(H7,$H$4:$H$7,1)</f>
        <v>4</v>
      </c>
      <c r="J7" s="10"/>
      <c r="K7" s="8"/>
      <c r="L7" s="10"/>
    </row>
    <row r="8" spans="1:12" x14ac:dyDescent="0.2">
      <c r="A8" s="6"/>
      <c r="B8" s="6"/>
      <c r="C8" s="6"/>
      <c r="D8" s="10"/>
      <c r="E8" s="10"/>
      <c r="F8" s="8">
        <f t="shared" ref="F8:F27" si="1">(HOUR(E8-D8)*60*60)+(MINUTE(E8-D8)*60)+SECOND(E8-D8)</f>
        <v>0</v>
      </c>
      <c r="G8" s="10"/>
      <c r="H8" s="8">
        <f t="shared" si="0"/>
        <v>0</v>
      </c>
      <c r="I8" s="10"/>
      <c r="J8" s="10"/>
      <c r="K8" s="8">
        <f t="shared" ref="K8:K27" si="2">(F8/(IF(J8, J8, 1)))</f>
        <v>0</v>
      </c>
      <c r="L8" s="10"/>
    </row>
    <row r="9" spans="1:12" x14ac:dyDescent="0.2">
      <c r="A9" s="6"/>
      <c r="B9" s="6"/>
      <c r="C9" s="6"/>
      <c r="D9" s="10"/>
      <c r="E9" s="10"/>
      <c r="F9" s="8">
        <f t="shared" si="1"/>
        <v>0</v>
      </c>
      <c r="G9" s="10"/>
      <c r="H9" s="8">
        <f t="shared" si="0"/>
        <v>0</v>
      </c>
      <c r="I9" s="10"/>
      <c r="J9" s="10"/>
      <c r="K9" s="8">
        <f t="shared" si="2"/>
        <v>0</v>
      </c>
      <c r="L9" s="10"/>
    </row>
    <row r="10" spans="1:12" x14ac:dyDescent="0.2">
      <c r="A10" s="6"/>
      <c r="B10" s="6"/>
      <c r="C10" s="6"/>
      <c r="D10" s="10"/>
      <c r="E10" s="10"/>
      <c r="F10" s="8">
        <f t="shared" si="1"/>
        <v>0</v>
      </c>
      <c r="G10" s="10"/>
      <c r="H10" s="8">
        <f t="shared" si="0"/>
        <v>0</v>
      </c>
      <c r="I10" s="10"/>
      <c r="J10" s="10"/>
      <c r="K10" s="8">
        <f t="shared" si="2"/>
        <v>0</v>
      </c>
      <c r="L10" s="10"/>
    </row>
    <row r="11" spans="1:12" x14ac:dyDescent="0.2">
      <c r="A11" s="6"/>
      <c r="B11" s="6"/>
      <c r="C11" s="6"/>
      <c r="D11" s="10"/>
      <c r="E11" s="10"/>
      <c r="F11" s="8">
        <f t="shared" si="1"/>
        <v>0</v>
      </c>
      <c r="G11" s="10"/>
      <c r="H11" s="8">
        <f t="shared" si="0"/>
        <v>0</v>
      </c>
      <c r="I11" s="10"/>
      <c r="J11" s="10"/>
      <c r="K11" s="8">
        <f t="shared" si="2"/>
        <v>0</v>
      </c>
      <c r="L11" s="10"/>
    </row>
    <row r="12" spans="1:12" x14ac:dyDescent="0.2">
      <c r="A12" s="6"/>
      <c r="B12" s="6"/>
      <c r="C12" s="6"/>
      <c r="D12" s="10"/>
      <c r="E12" s="10"/>
      <c r="F12" s="8">
        <f t="shared" si="1"/>
        <v>0</v>
      </c>
      <c r="G12" s="10"/>
      <c r="H12" s="8">
        <f t="shared" si="0"/>
        <v>0</v>
      </c>
      <c r="I12" s="10"/>
      <c r="J12" s="10"/>
      <c r="K12" s="8">
        <f t="shared" si="2"/>
        <v>0</v>
      </c>
      <c r="L12" s="10"/>
    </row>
    <row r="13" spans="1:12" x14ac:dyDescent="0.2">
      <c r="A13" s="6"/>
      <c r="B13" s="6"/>
      <c r="C13" s="6"/>
      <c r="D13" s="10"/>
      <c r="E13" s="10"/>
      <c r="F13" s="8">
        <f t="shared" si="1"/>
        <v>0</v>
      </c>
      <c r="G13" s="10"/>
      <c r="H13" s="8">
        <f t="shared" si="0"/>
        <v>0</v>
      </c>
      <c r="I13" s="10"/>
      <c r="J13" s="10"/>
      <c r="K13" s="8">
        <f t="shared" si="2"/>
        <v>0</v>
      </c>
      <c r="L13" s="10"/>
    </row>
    <row r="14" spans="1:12" x14ac:dyDescent="0.2">
      <c r="A14" s="6"/>
      <c r="B14" s="6"/>
      <c r="C14" s="6"/>
      <c r="D14" s="10"/>
      <c r="E14" s="10"/>
      <c r="F14" s="8">
        <f t="shared" si="1"/>
        <v>0</v>
      </c>
      <c r="G14" s="10"/>
      <c r="H14" s="8">
        <f t="shared" si="0"/>
        <v>0</v>
      </c>
      <c r="I14" s="10"/>
      <c r="J14" s="10"/>
      <c r="K14" s="8">
        <f t="shared" si="2"/>
        <v>0</v>
      </c>
      <c r="L14" s="10"/>
    </row>
    <row r="15" spans="1:12" x14ac:dyDescent="0.2">
      <c r="A15" s="6"/>
      <c r="B15" s="6"/>
      <c r="C15" s="6"/>
      <c r="D15" s="10"/>
      <c r="E15" s="10"/>
      <c r="F15" s="8">
        <f t="shared" si="1"/>
        <v>0</v>
      </c>
      <c r="G15" s="10"/>
      <c r="H15" s="8">
        <f t="shared" si="0"/>
        <v>0</v>
      </c>
      <c r="I15" s="10"/>
      <c r="J15" s="10"/>
      <c r="K15" s="8">
        <f t="shared" si="2"/>
        <v>0</v>
      </c>
      <c r="L15" s="10"/>
    </row>
    <row r="16" spans="1:12" x14ac:dyDescent="0.2">
      <c r="A16" s="6"/>
      <c r="B16" s="6"/>
      <c r="C16" s="6"/>
      <c r="D16" s="10"/>
      <c r="E16" s="10"/>
      <c r="F16" s="8">
        <f t="shared" si="1"/>
        <v>0</v>
      </c>
      <c r="G16" s="10"/>
      <c r="H16" s="8">
        <f t="shared" si="0"/>
        <v>0</v>
      </c>
      <c r="I16" s="10"/>
      <c r="J16" s="10"/>
      <c r="K16" s="8">
        <f t="shared" si="2"/>
        <v>0</v>
      </c>
      <c r="L16" s="10"/>
    </row>
    <row r="17" spans="1:12" x14ac:dyDescent="0.2">
      <c r="A17" s="6"/>
      <c r="B17" s="6"/>
      <c r="C17" s="6"/>
      <c r="D17" s="10"/>
      <c r="E17" s="10"/>
      <c r="F17" s="8">
        <f t="shared" si="1"/>
        <v>0</v>
      </c>
      <c r="G17" s="10"/>
      <c r="H17" s="8">
        <f t="shared" si="0"/>
        <v>0</v>
      </c>
      <c r="I17" s="10"/>
      <c r="J17" s="10"/>
      <c r="K17" s="8">
        <f t="shared" si="2"/>
        <v>0</v>
      </c>
      <c r="L17" s="10"/>
    </row>
    <row r="18" spans="1:12" x14ac:dyDescent="0.2">
      <c r="A18" s="6"/>
      <c r="B18" s="6"/>
      <c r="C18" s="6"/>
      <c r="D18" s="10"/>
      <c r="E18" s="10"/>
      <c r="F18" s="8">
        <f t="shared" si="1"/>
        <v>0</v>
      </c>
      <c r="G18" s="10"/>
      <c r="H18" s="8">
        <f t="shared" si="0"/>
        <v>0</v>
      </c>
      <c r="I18" s="10"/>
      <c r="J18" s="10"/>
      <c r="K18" s="8">
        <f t="shared" si="2"/>
        <v>0</v>
      </c>
      <c r="L18" s="10"/>
    </row>
    <row r="19" spans="1:12" x14ac:dyDescent="0.2">
      <c r="A19" s="6"/>
      <c r="B19" s="6"/>
      <c r="C19" s="6"/>
      <c r="D19" s="10"/>
      <c r="E19" s="10"/>
      <c r="F19" s="8">
        <f t="shared" si="1"/>
        <v>0</v>
      </c>
      <c r="G19" s="10"/>
      <c r="H19" s="8">
        <f t="shared" si="0"/>
        <v>0</v>
      </c>
      <c r="I19" s="10"/>
      <c r="J19" s="10"/>
      <c r="K19" s="8">
        <f t="shared" si="2"/>
        <v>0</v>
      </c>
      <c r="L19" s="10"/>
    </row>
    <row r="20" spans="1:12" x14ac:dyDescent="0.2">
      <c r="A20" s="6"/>
      <c r="B20" s="6"/>
      <c r="C20" s="6"/>
      <c r="D20" s="10"/>
      <c r="E20" s="10"/>
      <c r="F20" s="8">
        <f t="shared" si="1"/>
        <v>0</v>
      </c>
      <c r="G20" s="10"/>
      <c r="H20" s="8">
        <f t="shared" si="0"/>
        <v>0</v>
      </c>
      <c r="I20" s="10"/>
      <c r="J20" s="10"/>
      <c r="K20" s="8">
        <f t="shared" si="2"/>
        <v>0</v>
      </c>
      <c r="L20" s="10"/>
    </row>
    <row r="21" spans="1:12" x14ac:dyDescent="0.2">
      <c r="A21" s="6"/>
      <c r="B21" s="6"/>
      <c r="C21" s="6"/>
      <c r="D21" s="10"/>
      <c r="E21" s="10"/>
      <c r="F21" s="8">
        <f t="shared" si="1"/>
        <v>0</v>
      </c>
      <c r="G21" s="10"/>
      <c r="H21" s="8">
        <f t="shared" si="0"/>
        <v>0</v>
      </c>
      <c r="I21" s="10"/>
      <c r="J21" s="10"/>
      <c r="K21" s="8">
        <f t="shared" si="2"/>
        <v>0</v>
      </c>
      <c r="L21" s="10"/>
    </row>
    <row r="22" spans="1:12" x14ac:dyDescent="0.2">
      <c r="A22" s="6"/>
      <c r="B22" s="6"/>
      <c r="C22" s="6"/>
      <c r="D22" s="10"/>
      <c r="E22" s="10"/>
      <c r="F22" s="8">
        <f t="shared" si="1"/>
        <v>0</v>
      </c>
      <c r="G22" s="10"/>
      <c r="H22" s="8">
        <f t="shared" si="0"/>
        <v>0</v>
      </c>
      <c r="I22" s="10"/>
      <c r="J22" s="10"/>
      <c r="K22" s="8">
        <f t="shared" si="2"/>
        <v>0</v>
      </c>
      <c r="L22" s="10"/>
    </row>
    <row r="23" spans="1:12" x14ac:dyDescent="0.2">
      <c r="A23" s="6"/>
      <c r="B23" s="6"/>
      <c r="C23" s="6"/>
      <c r="D23" s="10"/>
      <c r="E23" s="10"/>
      <c r="F23" s="8">
        <f t="shared" si="1"/>
        <v>0</v>
      </c>
      <c r="G23" s="10"/>
      <c r="H23" s="8">
        <f t="shared" si="0"/>
        <v>0</v>
      </c>
      <c r="I23" s="10"/>
      <c r="J23" s="10"/>
      <c r="K23" s="8">
        <f t="shared" si="2"/>
        <v>0</v>
      </c>
      <c r="L23" s="10"/>
    </row>
    <row r="24" spans="1:12" x14ac:dyDescent="0.2">
      <c r="A24" s="6"/>
      <c r="B24" s="6"/>
      <c r="C24" s="6"/>
      <c r="D24" s="10"/>
      <c r="E24" s="10"/>
      <c r="F24" s="8">
        <f t="shared" si="1"/>
        <v>0</v>
      </c>
      <c r="G24" s="10"/>
      <c r="H24" s="8">
        <f t="shared" si="0"/>
        <v>0</v>
      </c>
      <c r="I24" s="10"/>
      <c r="J24" s="10"/>
      <c r="K24" s="8">
        <f t="shared" si="2"/>
        <v>0</v>
      </c>
      <c r="L24" s="10"/>
    </row>
    <row r="25" spans="1:12" x14ac:dyDescent="0.2">
      <c r="A25" s="6"/>
      <c r="B25" s="6"/>
      <c r="C25" s="6"/>
      <c r="D25" s="10"/>
      <c r="E25" s="10"/>
      <c r="F25" s="8">
        <f t="shared" si="1"/>
        <v>0</v>
      </c>
      <c r="G25" s="10"/>
      <c r="H25" s="8">
        <f t="shared" si="0"/>
        <v>0</v>
      </c>
      <c r="I25" s="10"/>
      <c r="J25" s="10"/>
      <c r="K25" s="8">
        <f t="shared" si="2"/>
        <v>0</v>
      </c>
      <c r="L25" s="10"/>
    </row>
    <row r="26" spans="1:12" x14ac:dyDescent="0.2">
      <c r="A26" s="6"/>
      <c r="B26" s="6"/>
      <c r="C26" s="6"/>
      <c r="D26" s="10"/>
      <c r="E26" s="10"/>
      <c r="F26" s="8">
        <f t="shared" si="1"/>
        <v>0</v>
      </c>
      <c r="G26" s="10"/>
      <c r="H26" s="8">
        <f t="shared" si="0"/>
        <v>0</v>
      </c>
      <c r="I26" s="10"/>
      <c r="J26" s="10"/>
      <c r="K26" s="8">
        <f t="shared" si="2"/>
        <v>0</v>
      </c>
      <c r="L26" s="10"/>
    </row>
    <row r="27" spans="1:12" x14ac:dyDescent="0.2">
      <c r="A27" s="6"/>
      <c r="B27" s="6"/>
      <c r="C27" s="6"/>
      <c r="D27" s="10"/>
      <c r="E27" s="10"/>
      <c r="F27" s="8">
        <f t="shared" si="1"/>
        <v>0</v>
      </c>
      <c r="G27" s="10"/>
      <c r="H27" s="8">
        <f t="shared" si="0"/>
        <v>0</v>
      </c>
      <c r="I27" s="10"/>
      <c r="J27" s="10"/>
      <c r="K27" s="8">
        <f t="shared" si="2"/>
        <v>0</v>
      </c>
      <c r="L27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honeticPr fontId="7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Overall</vt:lpstr>
      <vt:lpstr>1</vt:lpstr>
      <vt:lpstr>2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Andy</cp:lastModifiedBy>
  <cp:lastPrinted>2014-05-18T11:23:47Z</cp:lastPrinted>
  <dcterms:created xsi:type="dcterms:W3CDTF">2011-03-28T17:05:43Z</dcterms:created>
  <dcterms:modified xsi:type="dcterms:W3CDTF">2014-05-25T16:10:30Z</dcterms:modified>
</cp:coreProperties>
</file>