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k\Dropbox\Tollesbury SC\Results\2014\"/>
    </mc:Choice>
  </mc:AlternateContent>
  <bookViews>
    <workbookView xWindow="-15" yWindow="-15" windowWidth="19320" windowHeight="11760" tabRatio="500" activeTab="4"/>
  </bookViews>
  <sheets>
    <sheet name="Overall" sheetId="7" r:id="rId1"/>
    <sheet name="3" sheetId="22" r:id="rId2"/>
    <sheet name="4" sheetId="28" r:id="rId3"/>
    <sheet name="5" sheetId="29" r:id="rId4"/>
    <sheet name="6" sheetId="30" r:id="rId5"/>
  </sheets>
  <calcPr calcId="152511" concurrentCalc="0"/>
</workbook>
</file>

<file path=xl/calcChain.xml><?xml version="1.0" encoding="utf-8"?>
<calcChain xmlns="http://schemas.openxmlformats.org/spreadsheetml/2006/main">
  <c r="N12" i="7" l="1"/>
  <c r="O12" i="7"/>
  <c r="P12" i="7"/>
  <c r="N13" i="7"/>
  <c r="O13" i="7"/>
  <c r="P13" i="7"/>
  <c r="N14" i="7"/>
  <c r="O14" i="7"/>
  <c r="P14" i="7"/>
  <c r="N9" i="7"/>
  <c r="J15" i="7"/>
  <c r="K15" i="7"/>
  <c r="N15" i="7"/>
  <c r="O15" i="7"/>
  <c r="P15" i="7"/>
  <c r="N16" i="7"/>
  <c r="O16" i="7"/>
  <c r="P16" i="7"/>
  <c r="H17" i="7"/>
  <c r="I17" i="7"/>
  <c r="N17" i="7"/>
  <c r="O17" i="7"/>
  <c r="P17" i="7"/>
  <c r="H18" i="7"/>
  <c r="I18" i="7"/>
  <c r="K18" i="7"/>
  <c r="N18" i="7"/>
  <c r="O18" i="7"/>
  <c r="P18" i="7"/>
  <c r="H19" i="7"/>
  <c r="I19" i="7"/>
  <c r="N19" i="7"/>
  <c r="O19" i="7"/>
  <c r="P19" i="7"/>
  <c r="H20" i="7"/>
  <c r="I20" i="7"/>
  <c r="N20" i="7"/>
  <c r="O20" i="7"/>
  <c r="P20" i="7"/>
  <c r="H21" i="7"/>
  <c r="I21" i="7"/>
  <c r="N21" i="7"/>
  <c r="O21" i="7"/>
  <c r="P21" i="7"/>
  <c r="H22" i="7"/>
  <c r="I22" i="7"/>
  <c r="K22" i="7"/>
  <c r="N22" i="7"/>
  <c r="O22" i="7"/>
  <c r="P22" i="7"/>
  <c r="H23" i="7"/>
  <c r="I23" i="7"/>
  <c r="N23" i="7"/>
  <c r="O23" i="7"/>
  <c r="P23" i="7"/>
  <c r="H24" i="7"/>
  <c r="I24" i="7"/>
  <c r="J24" i="7"/>
  <c r="N24" i="7"/>
  <c r="O24" i="7"/>
  <c r="P24" i="7"/>
  <c r="H25" i="7"/>
  <c r="I25" i="7"/>
  <c r="J25" i="7"/>
  <c r="N25" i="7"/>
  <c r="O25" i="7"/>
  <c r="P25" i="7"/>
  <c r="H26" i="7"/>
  <c r="I26" i="7"/>
  <c r="J26" i="7"/>
  <c r="N26" i="7"/>
  <c r="O26" i="7"/>
  <c r="P26" i="7"/>
  <c r="K11" i="7"/>
  <c r="N11" i="7"/>
  <c r="O11" i="7"/>
  <c r="P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11" i="7"/>
  <c r="H12" i="30"/>
  <c r="H13" i="30"/>
  <c r="H14" i="30"/>
  <c r="I4" i="30"/>
  <c r="F28" i="30"/>
  <c r="K28" i="30"/>
  <c r="H28" i="30"/>
  <c r="F27" i="30"/>
  <c r="K27" i="30"/>
  <c r="H27" i="30"/>
  <c r="F26" i="30"/>
  <c r="K26" i="30"/>
  <c r="H26" i="30"/>
  <c r="F25" i="30"/>
  <c r="K25" i="30"/>
  <c r="H25" i="30"/>
  <c r="F24" i="30"/>
  <c r="K24" i="30"/>
  <c r="H24" i="30"/>
  <c r="F23" i="30"/>
  <c r="K23" i="30"/>
  <c r="H23" i="30"/>
  <c r="F22" i="30"/>
  <c r="K22" i="30"/>
  <c r="H22" i="30"/>
  <c r="F21" i="30"/>
  <c r="K21" i="30"/>
  <c r="H21" i="30"/>
  <c r="F20" i="30"/>
  <c r="K20" i="30"/>
  <c r="H20" i="30"/>
  <c r="F19" i="30"/>
  <c r="K19" i="30"/>
  <c r="H19" i="30"/>
  <c r="F18" i="30"/>
  <c r="K18" i="30"/>
  <c r="H18" i="30"/>
  <c r="F17" i="30"/>
  <c r="K17" i="30"/>
  <c r="H17" i="30"/>
  <c r="F16" i="30"/>
  <c r="K16" i="30"/>
  <c r="H16" i="30"/>
  <c r="F15" i="30"/>
  <c r="H15" i="30"/>
  <c r="F4" i="30"/>
  <c r="H4" i="30"/>
  <c r="F5" i="30"/>
  <c r="H5" i="30"/>
  <c r="F6" i="30"/>
  <c r="H6" i="30"/>
  <c r="F7" i="30"/>
  <c r="H7" i="30"/>
  <c r="F8" i="30"/>
  <c r="H8" i="30"/>
  <c r="F9" i="30"/>
  <c r="H9" i="30"/>
  <c r="F10" i="30"/>
  <c r="H10" i="30"/>
  <c r="F11" i="30"/>
  <c r="H11" i="30"/>
  <c r="F14" i="30"/>
  <c r="I15" i="30"/>
  <c r="I14" i="30"/>
  <c r="I11" i="30"/>
  <c r="I10" i="30"/>
  <c r="I9" i="30"/>
  <c r="I8" i="30"/>
  <c r="I7" i="30"/>
  <c r="I6" i="30"/>
  <c r="I5" i="30"/>
  <c r="H8" i="29"/>
  <c r="H14" i="29"/>
  <c r="I5" i="29"/>
  <c r="I6" i="29"/>
  <c r="I7" i="29"/>
  <c r="I8" i="29"/>
  <c r="I9" i="29"/>
  <c r="I10" i="29"/>
  <c r="I11" i="29"/>
  <c r="I12" i="29"/>
  <c r="I13" i="29"/>
  <c r="I14" i="29"/>
  <c r="I15" i="29"/>
  <c r="I4" i="29"/>
  <c r="F14" i="29"/>
  <c r="F28" i="29"/>
  <c r="K28" i="29"/>
  <c r="H28" i="29"/>
  <c r="F27" i="29"/>
  <c r="K27" i="29"/>
  <c r="H27" i="29"/>
  <c r="F26" i="29"/>
  <c r="K26" i="29"/>
  <c r="H26" i="29"/>
  <c r="F25" i="29"/>
  <c r="K25" i="29"/>
  <c r="H25" i="29"/>
  <c r="F24" i="29"/>
  <c r="K24" i="29"/>
  <c r="H24" i="29"/>
  <c r="F23" i="29"/>
  <c r="K23" i="29"/>
  <c r="H23" i="29"/>
  <c r="F22" i="29"/>
  <c r="K22" i="29"/>
  <c r="H22" i="29"/>
  <c r="F21" i="29"/>
  <c r="K21" i="29"/>
  <c r="H21" i="29"/>
  <c r="F20" i="29"/>
  <c r="K20" i="29"/>
  <c r="H20" i="29"/>
  <c r="F19" i="29"/>
  <c r="K19" i="29"/>
  <c r="H19" i="29"/>
  <c r="F18" i="29"/>
  <c r="K18" i="29"/>
  <c r="H18" i="29"/>
  <c r="F17" i="29"/>
  <c r="K17" i="29"/>
  <c r="H17" i="29"/>
  <c r="F16" i="29"/>
  <c r="K16" i="29"/>
  <c r="H16" i="29"/>
  <c r="F15" i="29"/>
  <c r="H15" i="29"/>
  <c r="F13" i="29"/>
  <c r="H13" i="29"/>
  <c r="F12" i="29"/>
  <c r="H12" i="29"/>
  <c r="F11" i="29"/>
  <c r="H11" i="29"/>
  <c r="F10" i="29"/>
  <c r="H10" i="29"/>
  <c r="F9" i="29"/>
  <c r="H9" i="29"/>
  <c r="F4" i="29"/>
  <c r="H4" i="29"/>
  <c r="F5" i="29"/>
  <c r="H5" i="29"/>
  <c r="F6" i="29"/>
  <c r="H6" i="29"/>
  <c r="F7" i="29"/>
  <c r="H7" i="29"/>
  <c r="F8" i="29"/>
  <c r="F27" i="28"/>
  <c r="K27" i="28"/>
  <c r="H27" i="28"/>
  <c r="F26" i="28"/>
  <c r="K26" i="28"/>
  <c r="H26" i="28"/>
  <c r="F25" i="28"/>
  <c r="K25" i="28"/>
  <c r="H25" i="28"/>
  <c r="F24" i="28"/>
  <c r="K24" i="28"/>
  <c r="H24" i="28"/>
  <c r="F23" i="28"/>
  <c r="K23" i="28"/>
  <c r="H23" i="28"/>
  <c r="F22" i="28"/>
  <c r="K22" i="28"/>
  <c r="H22" i="28"/>
  <c r="F21" i="28"/>
  <c r="K21" i="28"/>
  <c r="H21" i="28"/>
  <c r="F20" i="28"/>
  <c r="K20" i="28"/>
  <c r="H20" i="28"/>
  <c r="F19" i="28"/>
  <c r="K19" i="28"/>
  <c r="H19" i="28"/>
  <c r="F18" i="28"/>
  <c r="K18" i="28"/>
  <c r="H18" i="28"/>
  <c r="F17" i="28"/>
  <c r="K17" i="28"/>
  <c r="H17" i="28"/>
  <c r="F16" i="28"/>
  <c r="K16" i="28"/>
  <c r="H16" i="28"/>
  <c r="F15" i="28"/>
  <c r="K15" i="28"/>
  <c r="H15" i="28"/>
  <c r="F14" i="28"/>
  <c r="K14" i="28"/>
  <c r="H14" i="28"/>
  <c r="F13" i="28"/>
  <c r="K13" i="28"/>
  <c r="H13" i="28"/>
  <c r="F12" i="28"/>
  <c r="K12" i="28"/>
  <c r="H12" i="28"/>
  <c r="F11" i="28"/>
  <c r="K11" i="28"/>
  <c r="H11" i="28"/>
  <c r="F10" i="28"/>
  <c r="K10" i="28"/>
  <c r="H10" i="28"/>
  <c r="F9" i="28"/>
  <c r="H9" i="28"/>
  <c r="F4" i="28"/>
  <c r="H4" i="28"/>
  <c r="F5" i="28"/>
  <c r="H5" i="28"/>
  <c r="F6" i="28"/>
  <c r="H6" i="28"/>
  <c r="F7" i="28"/>
  <c r="H7" i="28"/>
  <c r="F8" i="28"/>
  <c r="H8" i="28"/>
  <c r="I9" i="28"/>
  <c r="I8" i="28"/>
  <c r="I7" i="28"/>
  <c r="I6" i="28"/>
  <c r="I5" i="28"/>
  <c r="I4" i="28"/>
  <c r="I5" i="22"/>
  <c r="I6" i="22"/>
  <c r="I7" i="22"/>
  <c r="I8" i="22"/>
  <c r="I9" i="22"/>
  <c r="I4" i="22"/>
  <c r="H5" i="22"/>
  <c r="H6" i="22"/>
  <c r="H7" i="22"/>
  <c r="H8" i="22"/>
  <c r="F5" i="22"/>
  <c r="F6" i="22"/>
  <c r="F7" i="22"/>
  <c r="F8" i="22"/>
  <c r="F9" i="22"/>
  <c r="H9" i="22"/>
  <c r="F4" i="22"/>
  <c r="H4" i="22"/>
  <c r="F27" i="22"/>
  <c r="K27" i="22"/>
  <c r="H27" i="22"/>
  <c r="F26" i="22"/>
  <c r="K26" i="22"/>
  <c r="H26" i="22"/>
  <c r="F25" i="22"/>
  <c r="K25" i="22"/>
  <c r="H25" i="22"/>
  <c r="F24" i="22"/>
  <c r="K24" i="22"/>
  <c r="H24" i="22"/>
  <c r="F23" i="22"/>
  <c r="K23" i="22"/>
  <c r="H23" i="22"/>
  <c r="F22" i="22"/>
  <c r="K22" i="22"/>
  <c r="H22" i="22"/>
  <c r="F21" i="22"/>
  <c r="K21" i="22"/>
  <c r="H21" i="22"/>
  <c r="F20" i="22"/>
  <c r="K20" i="22"/>
  <c r="H20" i="22"/>
  <c r="F19" i="22"/>
  <c r="K19" i="22"/>
  <c r="H19" i="22"/>
  <c r="F18" i="22"/>
  <c r="K18" i="22"/>
  <c r="H18" i="22"/>
  <c r="F17" i="22"/>
  <c r="K17" i="22"/>
  <c r="H17" i="22"/>
  <c r="F16" i="22"/>
  <c r="K16" i="22"/>
  <c r="H16" i="22"/>
  <c r="F15" i="22"/>
  <c r="K15" i="22"/>
  <c r="H15" i="22"/>
  <c r="F14" i="22"/>
  <c r="K14" i="22"/>
  <c r="H14" i="22"/>
  <c r="F13" i="22"/>
  <c r="K13" i="22"/>
  <c r="H13" i="22"/>
  <c r="F12" i="22"/>
  <c r="K12" i="22"/>
  <c r="H12" i="22"/>
  <c r="F11" i="22"/>
  <c r="K11" i="22"/>
  <c r="H11" i="22"/>
  <c r="F10" i="22"/>
  <c r="K10" i="22"/>
  <c r="H10" i="22"/>
</calcChain>
</file>

<file path=xl/comments1.xml><?xml version="1.0" encoding="utf-8"?>
<comments xmlns="http://schemas.openxmlformats.org/spreadsheetml/2006/main">
  <authors>
    <author>Rik</author>
  </authors>
  <commentList>
    <comment ref="E13" authorId="0" shapeId="0">
      <text>
        <r>
          <rPr>
            <b/>
            <sz val="9"/>
            <color indexed="81"/>
            <rFont val="Tahoma"/>
            <charset val="1"/>
          </rPr>
          <t>Rik:</t>
        </r>
        <r>
          <rPr>
            <sz val="9"/>
            <color indexed="81"/>
            <rFont val="Tahoma"/>
            <charset val="1"/>
          </rPr>
          <t xml:space="preserve">
Did not go through start/finish line after lap 1</t>
        </r>
      </text>
    </comment>
  </commentList>
</comments>
</file>

<file path=xl/sharedStrings.xml><?xml version="1.0" encoding="utf-8"?>
<sst xmlns="http://schemas.openxmlformats.org/spreadsheetml/2006/main" count="251" uniqueCount="102">
  <si>
    <t>HELM</t>
  </si>
  <si>
    <t>CREW</t>
  </si>
  <si>
    <t>PY</t>
  </si>
  <si>
    <t>CORRECTED TIME</t>
  </si>
  <si>
    <t>PPY</t>
  </si>
  <si>
    <t xml:space="preserve">PY POSITION </t>
  </si>
  <si>
    <t>PPY POSITION</t>
  </si>
  <si>
    <t>Race 1</t>
  </si>
  <si>
    <t>Race 2</t>
  </si>
  <si>
    <t>Race 3</t>
  </si>
  <si>
    <t>Race 4</t>
  </si>
  <si>
    <t>TOLLESBURY SAILING CLUB DINGHY RACING RESULTS</t>
  </si>
  <si>
    <t>BOAT NO: CLASS</t>
  </si>
  <si>
    <t>ELAPSED TIME (SECONDS)</t>
  </si>
  <si>
    <t>DNF</t>
  </si>
  <si>
    <t>TROPHY NAME:</t>
  </si>
  <si>
    <t>(PY)</t>
  </si>
  <si>
    <t>Class</t>
  </si>
  <si>
    <t>Boat No</t>
  </si>
  <si>
    <t>Helm</t>
  </si>
  <si>
    <t xml:space="preserve"> </t>
  </si>
  <si>
    <t>Pts Total</t>
  </si>
  <si>
    <t>Less Discards</t>
  </si>
  <si>
    <t>Position</t>
  </si>
  <si>
    <t>Race 5</t>
  </si>
  <si>
    <t>Race 6</t>
  </si>
  <si>
    <t>Series</t>
  </si>
  <si>
    <t>Starters</t>
  </si>
  <si>
    <t>GP14</t>
  </si>
  <si>
    <t>Sarah Porter</t>
  </si>
  <si>
    <t>GP 13342</t>
  </si>
  <si>
    <t>Phil Rayner</t>
  </si>
  <si>
    <t>GP 11020</t>
  </si>
  <si>
    <t>Rik Alewijnse</t>
  </si>
  <si>
    <t>Roger Palmer</t>
  </si>
  <si>
    <t>George Rogers</t>
  </si>
  <si>
    <t>Martin Smith</t>
  </si>
  <si>
    <t>Scott</t>
  </si>
  <si>
    <t>Bob</t>
  </si>
  <si>
    <t>ELAPSED TIME</t>
  </si>
  <si>
    <t>Sarah Barber</t>
  </si>
  <si>
    <t>Lsr</t>
  </si>
  <si>
    <t>Jonathan Brooks</t>
  </si>
  <si>
    <t>Dave Walsh</t>
  </si>
  <si>
    <t>GP 13939</t>
  </si>
  <si>
    <t>Richard Ham</t>
  </si>
  <si>
    <t>Nick Lynn</t>
  </si>
  <si>
    <t>GP 11944</t>
  </si>
  <si>
    <t>Ed Coates</t>
  </si>
  <si>
    <t>John Minister</t>
  </si>
  <si>
    <t>Hazel</t>
  </si>
  <si>
    <t>Summer Points</t>
  </si>
  <si>
    <t xml:space="preserve"> DIRECTION:</t>
  </si>
  <si>
    <t>Ken Wash</t>
  </si>
  <si>
    <t>Flying Dutchman</t>
  </si>
  <si>
    <t>Phil</t>
  </si>
  <si>
    <t>Jon</t>
  </si>
  <si>
    <t>Harriet</t>
  </si>
  <si>
    <t>Evelyn</t>
  </si>
  <si>
    <t>Martyn</t>
  </si>
  <si>
    <t>Kevin</t>
  </si>
  <si>
    <t>Colin Woods</t>
  </si>
  <si>
    <t>GP 13866</t>
  </si>
  <si>
    <t>FD K272</t>
  </si>
  <si>
    <t>GP 12592</t>
  </si>
  <si>
    <t>Hugh R-P</t>
  </si>
  <si>
    <t>Liz R-P</t>
  </si>
  <si>
    <t>DATE: 21/09/2014</t>
  </si>
  <si>
    <t>WIND:</t>
  </si>
  <si>
    <t>RACE:  Autumn 3</t>
  </si>
  <si>
    <t>COURSE: 5p 1s 3s 9p 6p x2</t>
  </si>
  <si>
    <t>RO: Bob &amp; Hazel
SB: Colin Woods</t>
  </si>
  <si>
    <t>K272</t>
  </si>
  <si>
    <t>Laser 75228</t>
  </si>
  <si>
    <t>DATE: 28/09/2014</t>
  </si>
  <si>
    <t>RO: Harriet &amp; Evelyn
SB: Martyn &amp; Kevin</t>
  </si>
  <si>
    <t>Lsr 75228</t>
  </si>
  <si>
    <t>GP 13553</t>
  </si>
  <si>
    <t>Jo Roblin</t>
  </si>
  <si>
    <t>GP 8833</t>
  </si>
  <si>
    <t>Carol Collier</t>
  </si>
  <si>
    <t>GP 1</t>
  </si>
  <si>
    <t>Simon Young</t>
  </si>
  <si>
    <t>GP 10167</t>
  </si>
  <si>
    <t>Taylor Young</t>
  </si>
  <si>
    <t>YWDB 401</t>
  </si>
  <si>
    <t>David Legerton</t>
  </si>
  <si>
    <t>Andrew Legerton</t>
  </si>
  <si>
    <t>WIND: F2</t>
  </si>
  <si>
    <t xml:space="preserve"> DIRECTION: E</t>
  </si>
  <si>
    <t>RACE:  Autumn 5</t>
  </si>
  <si>
    <t>RACE:  Autumn 4</t>
  </si>
  <si>
    <t>COURSE: 5p 1s 2s 9p 10p x2</t>
  </si>
  <si>
    <t>COURSE: 6p, 10s, 4p, 1p x2</t>
  </si>
  <si>
    <t>Toby Porter</t>
  </si>
  <si>
    <t>Austin Barber</t>
  </si>
  <si>
    <t>Rosie Collier</t>
  </si>
  <si>
    <t>laser</t>
  </si>
  <si>
    <t>YWDB</t>
  </si>
  <si>
    <t>COURSE: 9p, 10p, 1s, 5s x2</t>
  </si>
  <si>
    <t>DSQ</t>
  </si>
  <si>
    <t>Tammy Palmer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</si>
</sst>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1" fillId="0" borderId="0" xfId="0" applyFont="1"/>
    <xf numFmtId="16" fontId="1" fillId="0" borderId="0" xfId="0" applyNumberFormat="1" applyFont="1"/>
    <xf numFmtId="0" fontId="0" fillId="0" borderId="0" xfId="0" applyNumberFormat="1"/>
    <xf numFmtId="0" fontId="0" fillId="2" borderId="0" xfId="0" applyFill="1"/>
    <xf numFmtId="49" fontId="0" fillId="0" borderId="0" xfId="0" applyNumberFormat="1" applyBorder="1"/>
    <xf numFmtId="0" fontId="0" fillId="0" borderId="0" xfId="0" applyNumberFormat="1" applyBorder="1"/>
    <xf numFmtId="49" fontId="0" fillId="0" borderId="0" xfId="0" applyNumberFormat="1" applyFill="1" applyBorder="1"/>
    <xf numFmtId="16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workbookViewId="0">
      <selection activeCell="D19" sqref="D19"/>
    </sheetView>
  </sheetViews>
  <sheetFormatPr defaultRowHeight="12.75" x14ac:dyDescent="0.2"/>
  <cols>
    <col min="1" max="1" width="3" customWidth="1"/>
    <col min="2" max="2" width="12.75" customWidth="1"/>
    <col min="3" max="3" width="7.875" customWidth="1"/>
    <col min="4" max="4" width="20.375" bestFit="1" customWidth="1"/>
    <col min="5" max="5" width="1.75" bestFit="1" customWidth="1"/>
    <col min="6" max="11" width="10.375" bestFit="1" customWidth="1"/>
    <col min="12" max="12" width="2.625" customWidth="1"/>
    <col min="14" max="14" width="8.5" bestFit="1" customWidth="1"/>
    <col min="15" max="15" width="13.625" bestFit="1" customWidth="1"/>
    <col min="17" max="17" width="8.375" bestFit="1" customWidth="1"/>
  </cols>
  <sheetData>
    <row r="1" spans="2:17" ht="15" x14ac:dyDescent="0.2">
      <c r="B1" s="18" t="s">
        <v>15</v>
      </c>
      <c r="D1" s="18" t="s">
        <v>51</v>
      </c>
      <c r="G1" s="18" t="s">
        <v>16</v>
      </c>
      <c r="H1" s="19"/>
      <c r="I1" s="20">
        <v>2014</v>
      </c>
    </row>
    <row r="3" spans="2:17" x14ac:dyDescent="0.2">
      <c r="B3" s="20" t="s">
        <v>17</v>
      </c>
      <c r="C3" s="20" t="s">
        <v>18</v>
      </c>
      <c r="D3" s="20" t="s">
        <v>19</v>
      </c>
      <c r="E3" s="20" t="s">
        <v>20</v>
      </c>
      <c r="F3" t="s">
        <v>38</v>
      </c>
      <c r="G3" t="s">
        <v>50</v>
      </c>
      <c r="H3" t="s">
        <v>55</v>
      </c>
      <c r="I3" t="s">
        <v>56</v>
      </c>
      <c r="J3" t="s">
        <v>57</v>
      </c>
      <c r="K3" t="s">
        <v>58</v>
      </c>
      <c r="L3" s="21"/>
      <c r="N3" s="20" t="s">
        <v>21</v>
      </c>
      <c r="O3" s="20" t="s">
        <v>22</v>
      </c>
      <c r="P3" s="20" t="s">
        <v>21</v>
      </c>
      <c r="Q3" s="20" t="s">
        <v>23</v>
      </c>
    </row>
    <row r="4" spans="2:17" x14ac:dyDescent="0.2">
      <c r="B4" s="20"/>
      <c r="C4" s="20"/>
      <c r="D4" s="20"/>
      <c r="E4" s="20"/>
      <c r="F4" t="s">
        <v>61</v>
      </c>
      <c r="H4" t="s">
        <v>37</v>
      </c>
      <c r="I4" t="s">
        <v>38</v>
      </c>
      <c r="J4" t="s">
        <v>59</v>
      </c>
      <c r="K4" t="s">
        <v>60</v>
      </c>
      <c r="L4" s="21"/>
      <c r="M4" s="20"/>
      <c r="N4" s="20"/>
      <c r="O4" s="20"/>
      <c r="P4" s="20"/>
      <c r="Q4" s="20"/>
    </row>
    <row r="5" spans="2:17" x14ac:dyDescent="0.2">
      <c r="B5" s="20"/>
      <c r="C5" s="20"/>
      <c r="D5" s="20"/>
      <c r="E5" s="20"/>
      <c r="F5" s="21"/>
      <c r="G5" s="21"/>
      <c r="H5" s="21"/>
      <c r="I5" s="21"/>
      <c r="J5" s="21"/>
      <c r="K5" s="21"/>
      <c r="L5" s="21"/>
      <c r="M5" s="20"/>
      <c r="N5" s="20"/>
      <c r="O5" s="20"/>
      <c r="P5" s="20"/>
      <c r="Q5" s="20"/>
    </row>
    <row r="6" spans="2:17" x14ac:dyDescent="0.2">
      <c r="B6" s="20"/>
      <c r="C6" s="20"/>
      <c r="D6" s="20"/>
      <c r="E6" s="20"/>
      <c r="F6" s="20" t="s">
        <v>7</v>
      </c>
      <c r="G6" s="20" t="s">
        <v>8</v>
      </c>
      <c r="H6" s="20" t="s">
        <v>9</v>
      </c>
      <c r="I6" s="20" t="s">
        <v>10</v>
      </c>
      <c r="J6" s="20" t="s">
        <v>24</v>
      </c>
      <c r="K6" s="20" t="s">
        <v>25</v>
      </c>
      <c r="L6" s="20"/>
    </row>
    <row r="7" spans="2:17" x14ac:dyDescent="0.2">
      <c r="F7" s="27">
        <v>40427</v>
      </c>
      <c r="G7" s="27"/>
      <c r="H7" s="27">
        <v>40441</v>
      </c>
      <c r="I7" s="27"/>
      <c r="J7" s="27">
        <v>40448</v>
      </c>
      <c r="K7" s="27"/>
      <c r="N7" s="20" t="s">
        <v>26</v>
      </c>
    </row>
    <row r="8" spans="2:17" x14ac:dyDescent="0.2">
      <c r="F8" s="20" t="s">
        <v>27</v>
      </c>
      <c r="G8" s="20" t="s">
        <v>27</v>
      </c>
      <c r="H8" s="20" t="s">
        <v>27</v>
      </c>
      <c r="I8" s="20" t="s">
        <v>27</v>
      </c>
      <c r="J8" s="20" t="s">
        <v>27</v>
      </c>
      <c r="K8" s="20" t="s">
        <v>27</v>
      </c>
      <c r="L8" s="20"/>
      <c r="N8" s="20" t="s">
        <v>27</v>
      </c>
    </row>
    <row r="9" spans="2:17" x14ac:dyDescent="0.2">
      <c r="F9">
        <v>0</v>
      </c>
      <c r="G9">
        <v>0</v>
      </c>
      <c r="H9">
        <v>6</v>
      </c>
      <c r="I9">
        <v>6</v>
      </c>
      <c r="J9">
        <v>12</v>
      </c>
      <c r="K9">
        <v>12</v>
      </c>
      <c r="N9">
        <f>COUNTA(D11:D31)</f>
        <v>16</v>
      </c>
      <c r="O9" t="s">
        <v>20</v>
      </c>
    </row>
    <row r="10" spans="2:17" x14ac:dyDescent="0.2">
      <c r="B10" t="s">
        <v>20</v>
      </c>
      <c r="C10" t="s">
        <v>20</v>
      </c>
      <c r="D10" t="s">
        <v>20</v>
      </c>
    </row>
    <row r="11" spans="2:17" ht="12.75" customHeight="1" x14ac:dyDescent="0.2">
      <c r="B11" t="s">
        <v>28</v>
      </c>
      <c r="C11" s="22">
        <v>11944</v>
      </c>
      <c r="D11" s="24" t="s">
        <v>29</v>
      </c>
      <c r="F11" s="23"/>
      <c r="G11" s="23"/>
      <c r="H11">
        <v>5</v>
      </c>
      <c r="I11">
        <v>4</v>
      </c>
      <c r="J11">
        <v>7</v>
      </c>
      <c r="K11">
        <f t="shared" ref="K11" si="0">$N$9+2</f>
        <v>18</v>
      </c>
      <c r="N11">
        <f>SUM(F11:K11)</f>
        <v>34</v>
      </c>
      <c r="O11">
        <f>LARGE(F11:K11,1)</f>
        <v>18</v>
      </c>
      <c r="P11">
        <f>N11-O11</f>
        <v>16</v>
      </c>
      <c r="Q11">
        <f t="shared" ref="Q11:Q26" si="1">RANK(P11,$P$11:$P$26,1)</f>
        <v>5</v>
      </c>
    </row>
    <row r="12" spans="2:17" x14ac:dyDescent="0.2">
      <c r="B12" t="s">
        <v>41</v>
      </c>
      <c r="C12" s="22">
        <v>75228</v>
      </c>
      <c r="D12" s="24" t="s">
        <v>36</v>
      </c>
      <c r="F12" s="23"/>
      <c r="G12" s="23"/>
      <c r="H12">
        <v>4</v>
      </c>
      <c r="I12">
        <v>3</v>
      </c>
      <c r="J12">
        <v>4</v>
      </c>
      <c r="K12">
        <v>1</v>
      </c>
      <c r="N12">
        <f t="shared" ref="N12:N26" si="2">SUM(F12:K12)</f>
        <v>12</v>
      </c>
      <c r="O12">
        <f t="shared" ref="O12:O26" si="3">LARGE(F12:K12,1)</f>
        <v>4</v>
      </c>
      <c r="P12">
        <f t="shared" ref="P12:P26" si="4">N12-O12</f>
        <v>8</v>
      </c>
      <c r="Q12">
        <f t="shared" si="1"/>
        <v>3</v>
      </c>
    </row>
    <row r="13" spans="2:17" x14ac:dyDescent="0.2">
      <c r="B13" t="s">
        <v>28</v>
      </c>
      <c r="C13" s="22">
        <v>13939</v>
      </c>
      <c r="D13" s="24" t="s">
        <v>31</v>
      </c>
      <c r="F13" s="23"/>
      <c r="G13" s="23"/>
      <c r="H13">
        <v>2</v>
      </c>
      <c r="I13">
        <v>2</v>
      </c>
      <c r="J13">
        <v>2</v>
      </c>
      <c r="K13">
        <v>2</v>
      </c>
      <c r="N13">
        <f>SUM(F13:K13)</f>
        <v>8</v>
      </c>
      <c r="O13">
        <f>LARGE(F13:K13,1)</f>
        <v>2</v>
      </c>
      <c r="P13">
        <f t="shared" si="4"/>
        <v>6</v>
      </c>
      <c r="Q13">
        <f t="shared" si="1"/>
        <v>2</v>
      </c>
    </row>
    <row r="14" spans="2:17" x14ac:dyDescent="0.2">
      <c r="B14" t="s">
        <v>28</v>
      </c>
      <c r="C14" s="22">
        <v>13866</v>
      </c>
      <c r="D14" s="24" t="s">
        <v>45</v>
      </c>
      <c r="F14" s="23"/>
      <c r="G14" s="23"/>
      <c r="H14">
        <v>1</v>
      </c>
      <c r="I14">
        <v>1</v>
      </c>
      <c r="J14">
        <v>1</v>
      </c>
      <c r="K14">
        <v>3</v>
      </c>
      <c r="N14">
        <f t="shared" si="2"/>
        <v>6</v>
      </c>
      <c r="O14">
        <f t="shared" si="3"/>
        <v>3</v>
      </c>
      <c r="P14">
        <f t="shared" si="4"/>
        <v>3</v>
      </c>
      <c r="Q14">
        <f t="shared" si="1"/>
        <v>1</v>
      </c>
    </row>
    <row r="15" spans="2:17" x14ac:dyDescent="0.2">
      <c r="B15" t="s">
        <v>54</v>
      </c>
      <c r="C15" s="24" t="s">
        <v>72</v>
      </c>
      <c r="D15" s="24" t="s">
        <v>53</v>
      </c>
      <c r="F15" s="23"/>
      <c r="G15" s="23"/>
      <c r="H15">
        <v>3</v>
      </c>
      <c r="I15">
        <v>6</v>
      </c>
      <c r="J15">
        <f>$N$9+2</f>
        <v>18</v>
      </c>
      <c r="K15">
        <f>$N$9+2</f>
        <v>18</v>
      </c>
      <c r="N15">
        <f t="shared" si="2"/>
        <v>45</v>
      </c>
      <c r="O15">
        <f t="shared" si="3"/>
        <v>18</v>
      </c>
      <c r="P15">
        <f t="shared" si="4"/>
        <v>27</v>
      </c>
      <c r="Q15">
        <f t="shared" si="1"/>
        <v>7</v>
      </c>
    </row>
    <row r="16" spans="2:17" x14ac:dyDescent="0.2">
      <c r="B16" s="22" t="s">
        <v>28</v>
      </c>
      <c r="C16" s="25">
        <v>12592</v>
      </c>
      <c r="D16" s="24" t="s">
        <v>65</v>
      </c>
      <c r="F16" s="23"/>
      <c r="G16" s="23"/>
      <c r="H16">
        <v>6</v>
      </c>
      <c r="I16">
        <v>5</v>
      </c>
      <c r="J16">
        <v>5</v>
      </c>
      <c r="K16">
        <v>4</v>
      </c>
      <c r="N16">
        <f>SUM(F16:K16)</f>
        <v>20</v>
      </c>
      <c r="O16">
        <f>LARGE(F16:K16,1)</f>
        <v>6</v>
      </c>
      <c r="P16">
        <f t="shared" si="4"/>
        <v>14</v>
      </c>
      <c r="Q16">
        <f t="shared" si="1"/>
        <v>4</v>
      </c>
    </row>
    <row r="17" spans="2:17" x14ac:dyDescent="0.2">
      <c r="B17" s="22" t="s">
        <v>28</v>
      </c>
      <c r="C17" s="22">
        <v>13533</v>
      </c>
      <c r="D17" s="26" t="s">
        <v>34</v>
      </c>
      <c r="F17" s="23"/>
      <c r="G17" s="23"/>
      <c r="H17">
        <f t="shared" ref="H17:K26" si="5">$N$9+2</f>
        <v>18</v>
      </c>
      <c r="I17">
        <f t="shared" si="5"/>
        <v>18</v>
      </c>
      <c r="J17">
        <v>3</v>
      </c>
      <c r="K17">
        <v>5</v>
      </c>
      <c r="N17">
        <f t="shared" si="2"/>
        <v>44</v>
      </c>
      <c r="O17">
        <f t="shared" si="3"/>
        <v>18</v>
      </c>
      <c r="P17">
        <f t="shared" si="4"/>
        <v>26</v>
      </c>
      <c r="Q17">
        <f t="shared" si="1"/>
        <v>6</v>
      </c>
    </row>
    <row r="18" spans="2:17" x14ac:dyDescent="0.2">
      <c r="B18" s="22" t="s">
        <v>28</v>
      </c>
      <c r="C18" s="22">
        <v>11020</v>
      </c>
      <c r="D18" s="26" t="s">
        <v>33</v>
      </c>
      <c r="F18" s="23"/>
      <c r="G18" s="23"/>
      <c r="H18">
        <f t="shared" si="5"/>
        <v>18</v>
      </c>
      <c r="I18">
        <f t="shared" si="5"/>
        <v>18</v>
      </c>
      <c r="J18">
        <v>6</v>
      </c>
      <c r="K18">
        <f t="shared" si="5"/>
        <v>18</v>
      </c>
      <c r="N18">
        <f t="shared" si="2"/>
        <v>60</v>
      </c>
      <c r="O18">
        <f t="shared" si="3"/>
        <v>18</v>
      </c>
      <c r="P18">
        <f t="shared" si="4"/>
        <v>42</v>
      </c>
      <c r="Q18">
        <f t="shared" si="1"/>
        <v>12</v>
      </c>
    </row>
    <row r="19" spans="2:17" x14ac:dyDescent="0.2">
      <c r="B19" s="22" t="s">
        <v>28</v>
      </c>
      <c r="C19" s="22">
        <v>8833</v>
      </c>
      <c r="D19" s="26" t="s">
        <v>96</v>
      </c>
      <c r="F19" s="23"/>
      <c r="G19" s="23"/>
      <c r="H19">
        <f t="shared" si="5"/>
        <v>18</v>
      </c>
      <c r="I19">
        <f t="shared" si="5"/>
        <v>18</v>
      </c>
      <c r="J19">
        <v>8</v>
      </c>
      <c r="K19">
        <v>9</v>
      </c>
      <c r="N19">
        <f t="shared" si="2"/>
        <v>53</v>
      </c>
      <c r="O19">
        <f t="shared" si="3"/>
        <v>18</v>
      </c>
      <c r="P19">
        <f t="shared" si="4"/>
        <v>35</v>
      </c>
      <c r="Q19">
        <f t="shared" si="1"/>
        <v>8</v>
      </c>
    </row>
    <row r="20" spans="2:17" x14ac:dyDescent="0.2">
      <c r="B20" s="22" t="s">
        <v>28</v>
      </c>
      <c r="C20" s="22">
        <v>1</v>
      </c>
      <c r="D20" s="26" t="s">
        <v>82</v>
      </c>
      <c r="F20" s="23"/>
      <c r="G20" s="23"/>
      <c r="H20">
        <f t="shared" si="5"/>
        <v>18</v>
      </c>
      <c r="I20">
        <f t="shared" si="5"/>
        <v>18</v>
      </c>
      <c r="J20">
        <v>9</v>
      </c>
      <c r="K20">
        <v>13</v>
      </c>
      <c r="N20">
        <f t="shared" si="2"/>
        <v>58</v>
      </c>
      <c r="O20">
        <f t="shared" si="3"/>
        <v>18</v>
      </c>
      <c r="P20">
        <f t="shared" si="4"/>
        <v>40</v>
      </c>
      <c r="Q20">
        <f t="shared" si="1"/>
        <v>10</v>
      </c>
    </row>
    <row r="21" spans="2:17" x14ac:dyDescent="0.2">
      <c r="B21" s="22" t="s">
        <v>28</v>
      </c>
      <c r="C21" s="22">
        <v>10167</v>
      </c>
      <c r="D21" s="26" t="s">
        <v>43</v>
      </c>
      <c r="F21" s="23"/>
      <c r="G21" s="23"/>
      <c r="H21">
        <f t="shared" si="5"/>
        <v>18</v>
      </c>
      <c r="I21">
        <f t="shared" si="5"/>
        <v>18</v>
      </c>
      <c r="J21">
        <v>10</v>
      </c>
      <c r="K21">
        <v>13</v>
      </c>
      <c r="N21">
        <f t="shared" si="2"/>
        <v>59</v>
      </c>
      <c r="O21">
        <f t="shared" si="3"/>
        <v>18</v>
      </c>
      <c r="P21">
        <f t="shared" si="4"/>
        <v>41</v>
      </c>
      <c r="Q21">
        <f t="shared" si="1"/>
        <v>11</v>
      </c>
    </row>
    <row r="22" spans="2:17" x14ac:dyDescent="0.2">
      <c r="B22" t="s">
        <v>97</v>
      </c>
      <c r="D22" s="26" t="s">
        <v>95</v>
      </c>
      <c r="F22" s="23"/>
      <c r="G22" s="23"/>
      <c r="H22">
        <f t="shared" si="5"/>
        <v>18</v>
      </c>
      <c r="I22">
        <f t="shared" si="5"/>
        <v>18</v>
      </c>
      <c r="J22">
        <v>12</v>
      </c>
      <c r="K22">
        <f t="shared" si="5"/>
        <v>18</v>
      </c>
      <c r="N22">
        <f t="shared" si="2"/>
        <v>66</v>
      </c>
      <c r="O22">
        <f t="shared" si="3"/>
        <v>18</v>
      </c>
      <c r="P22">
        <f t="shared" si="4"/>
        <v>48</v>
      </c>
      <c r="Q22">
        <f t="shared" si="1"/>
        <v>16</v>
      </c>
    </row>
    <row r="23" spans="2:17" x14ac:dyDescent="0.2">
      <c r="B23" t="s">
        <v>98</v>
      </c>
      <c r="C23">
        <v>401</v>
      </c>
      <c r="D23" s="26" t="s">
        <v>87</v>
      </c>
      <c r="F23" s="23"/>
      <c r="G23" s="23"/>
      <c r="H23">
        <f t="shared" si="5"/>
        <v>18</v>
      </c>
      <c r="I23">
        <f t="shared" si="5"/>
        <v>18</v>
      </c>
      <c r="J23">
        <v>11</v>
      </c>
      <c r="K23">
        <v>8</v>
      </c>
      <c r="N23">
        <f t="shared" si="2"/>
        <v>55</v>
      </c>
      <c r="O23">
        <f t="shared" si="3"/>
        <v>18</v>
      </c>
      <c r="P23">
        <f t="shared" si="4"/>
        <v>37</v>
      </c>
      <c r="Q23">
        <f t="shared" si="1"/>
        <v>9</v>
      </c>
    </row>
    <row r="24" spans="2:17" x14ac:dyDescent="0.2">
      <c r="B24" s="22" t="s">
        <v>28</v>
      </c>
      <c r="C24" s="22">
        <v>11944</v>
      </c>
      <c r="D24" s="26" t="s">
        <v>40</v>
      </c>
      <c r="F24" s="23"/>
      <c r="G24" s="23"/>
      <c r="H24">
        <f t="shared" si="5"/>
        <v>18</v>
      </c>
      <c r="I24">
        <f t="shared" si="5"/>
        <v>18</v>
      </c>
      <c r="J24">
        <f t="shared" si="5"/>
        <v>18</v>
      </c>
      <c r="K24">
        <v>6</v>
      </c>
      <c r="N24">
        <f t="shared" si="2"/>
        <v>60</v>
      </c>
      <c r="O24">
        <f t="shared" si="3"/>
        <v>18</v>
      </c>
      <c r="P24">
        <f t="shared" si="4"/>
        <v>42</v>
      </c>
      <c r="Q24">
        <f t="shared" si="1"/>
        <v>12</v>
      </c>
    </row>
    <row r="25" spans="2:17" x14ac:dyDescent="0.2">
      <c r="B25" s="22" t="s">
        <v>28</v>
      </c>
      <c r="C25" s="22">
        <v>11020</v>
      </c>
      <c r="D25" s="26" t="s">
        <v>78</v>
      </c>
      <c r="F25" s="23"/>
      <c r="G25" s="23"/>
      <c r="H25">
        <f t="shared" si="5"/>
        <v>18</v>
      </c>
      <c r="I25">
        <f t="shared" si="5"/>
        <v>18</v>
      </c>
      <c r="J25">
        <f t="shared" si="5"/>
        <v>18</v>
      </c>
      <c r="K25">
        <v>7</v>
      </c>
      <c r="N25">
        <f t="shared" si="2"/>
        <v>61</v>
      </c>
      <c r="O25">
        <f t="shared" si="3"/>
        <v>18</v>
      </c>
      <c r="P25">
        <f t="shared" si="4"/>
        <v>43</v>
      </c>
      <c r="Q25">
        <f t="shared" si="1"/>
        <v>14</v>
      </c>
    </row>
    <row r="26" spans="2:17" x14ac:dyDescent="0.2">
      <c r="B26" t="s">
        <v>97</v>
      </c>
      <c r="D26" s="26" t="s">
        <v>94</v>
      </c>
      <c r="F26" s="23"/>
      <c r="G26" s="23"/>
      <c r="H26">
        <f t="shared" si="5"/>
        <v>18</v>
      </c>
      <c r="I26">
        <f t="shared" si="5"/>
        <v>18</v>
      </c>
      <c r="J26">
        <f t="shared" si="5"/>
        <v>18</v>
      </c>
      <c r="K26">
        <v>10</v>
      </c>
      <c r="N26">
        <f t="shared" si="2"/>
        <v>64</v>
      </c>
      <c r="O26">
        <f t="shared" si="3"/>
        <v>18</v>
      </c>
      <c r="P26">
        <f t="shared" si="4"/>
        <v>46</v>
      </c>
      <c r="Q26">
        <f t="shared" si="1"/>
        <v>15</v>
      </c>
    </row>
  </sheetData>
  <mergeCells count="3">
    <mergeCell ref="F7:G7"/>
    <mergeCell ref="H7:I7"/>
    <mergeCell ref="J7:K7"/>
  </mergeCells>
  <phoneticPr fontId="2" type="noConversion"/>
  <printOptions gridLines="1"/>
  <pageMargins left="0.7" right="0.7" top="0.75" bottom="0.75" header="0.3" footer="0.3"/>
  <pageSetup paperSize="9" scale="63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25" workbookViewId="0">
      <selection activeCell="C5" sqref="C5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6.125" style="1" customWidth="1"/>
    <col min="4" max="4" width="1.8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2" customFormat="1" ht="27.95" customHeight="1" x14ac:dyDescent="0.2">
      <c r="A2" s="30" t="s">
        <v>67</v>
      </c>
      <c r="B2" s="31"/>
      <c r="C2" s="31" t="s">
        <v>68</v>
      </c>
      <c r="D2" s="31"/>
      <c r="E2" s="31" t="s">
        <v>52</v>
      </c>
      <c r="F2" s="31"/>
      <c r="G2" s="31" t="s">
        <v>69</v>
      </c>
      <c r="H2" s="31"/>
      <c r="I2" s="31" t="s">
        <v>70</v>
      </c>
      <c r="J2" s="31"/>
      <c r="K2" s="32" t="s">
        <v>71</v>
      </c>
      <c r="L2" s="32"/>
    </row>
    <row r="3" spans="1:12" s="5" customFormat="1" ht="38.25" x14ac:dyDescent="0.2">
      <c r="A3" s="13" t="s">
        <v>12</v>
      </c>
      <c r="B3" s="13" t="s">
        <v>0</v>
      </c>
      <c r="C3" s="13" t="s">
        <v>1</v>
      </c>
      <c r="D3" s="14"/>
      <c r="E3" s="15" t="s">
        <v>39</v>
      </c>
      <c r="F3" s="15" t="s">
        <v>13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47</v>
      </c>
      <c r="B4" s="6" t="s">
        <v>29</v>
      </c>
      <c r="C4" s="6" t="s">
        <v>40</v>
      </c>
      <c r="D4" s="7"/>
      <c r="E4" s="11">
        <v>3.605324074074074E-2</v>
      </c>
      <c r="F4" s="8">
        <f>(HOUR(E4)*60*60)+(MINUTE(E4)*60)+SECOND(E4)</f>
        <v>3115</v>
      </c>
      <c r="G4" s="9">
        <v>1.1299999999999999</v>
      </c>
      <c r="H4" s="8">
        <f t="shared" ref="H4:H27" si="0">(F4/(IF(G4, G4, 1)))</f>
        <v>2756.6371681415931</v>
      </c>
      <c r="I4" s="10">
        <f>RANK(H4,$H$4:$H$9,1)</f>
        <v>5</v>
      </c>
      <c r="J4" s="9"/>
      <c r="K4" s="8"/>
      <c r="L4" s="10"/>
    </row>
    <row r="5" spans="1:12" x14ac:dyDescent="0.2">
      <c r="A5" s="6" t="s">
        <v>73</v>
      </c>
      <c r="B5" s="6" t="s">
        <v>36</v>
      </c>
      <c r="C5" s="6"/>
      <c r="D5" s="7"/>
      <c r="E5" s="11">
        <v>3.2037037037037037E-2</v>
      </c>
      <c r="F5" s="8">
        <f t="shared" ref="F5:F8" si="1">(HOUR(E5)*60*60)+(MINUTE(E5)*60)+SECOND(E5)</f>
        <v>2768</v>
      </c>
      <c r="G5" s="9">
        <v>1.0880000000000001</v>
      </c>
      <c r="H5" s="8">
        <f t="shared" si="0"/>
        <v>2544.1176470588234</v>
      </c>
      <c r="I5" s="10">
        <f t="shared" ref="I5:I9" si="2">RANK(H5,$H$4:$H$9,1)</f>
        <v>4</v>
      </c>
      <c r="J5" s="10"/>
      <c r="K5" s="8"/>
      <c r="L5" s="10"/>
    </row>
    <row r="6" spans="1:12" x14ac:dyDescent="0.2">
      <c r="A6" s="6" t="s">
        <v>44</v>
      </c>
      <c r="B6" s="6" t="s">
        <v>31</v>
      </c>
      <c r="C6" s="6" t="s">
        <v>35</v>
      </c>
      <c r="D6" s="7"/>
      <c r="E6" s="11">
        <v>3.1851851851851853E-2</v>
      </c>
      <c r="F6" s="8">
        <f t="shared" si="1"/>
        <v>2752</v>
      </c>
      <c r="G6" s="9">
        <v>1.1299999999999999</v>
      </c>
      <c r="H6" s="8">
        <f t="shared" si="0"/>
        <v>2435.3982300884959</v>
      </c>
      <c r="I6" s="10">
        <f t="shared" si="2"/>
        <v>2</v>
      </c>
      <c r="J6" s="10"/>
      <c r="K6" s="8"/>
      <c r="L6" s="10"/>
    </row>
    <row r="7" spans="1:12" x14ac:dyDescent="0.2">
      <c r="A7" s="6" t="s">
        <v>62</v>
      </c>
      <c r="B7" s="6" t="s">
        <v>45</v>
      </c>
      <c r="C7" s="6" t="s">
        <v>46</v>
      </c>
      <c r="D7" s="7"/>
      <c r="E7" s="11">
        <v>3.1689814814814816E-2</v>
      </c>
      <c r="F7" s="8">
        <f t="shared" si="1"/>
        <v>2738</v>
      </c>
      <c r="G7" s="9">
        <v>1.1299999999999999</v>
      </c>
      <c r="H7" s="8">
        <f t="shared" si="0"/>
        <v>2423.0088495575224</v>
      </c>
      <c r="I7" s="10">
        <f t="shared" si="2"/>
        <v>1</v>
      </c>
      <c r="J7" s="9"/>
      <c r="K7" s="8"/>
      <c r="L7" s="10"/>
    </row>
    <row r="8" spans="1:12" x14ac:dyDescent="0.2">
      <c r="A8" s="6" t="s">
        <v>63</v>
      </c>
      <c r="B8" s="6" t="s">
        <v>53</v>
      </c>
      <c r="C8" s="6" t="s">
        <v>49</v>
      </c>
      <c r="D8" s="10"/>
      <c r="E8" s="11">
        <v>2.539351851851852E-2</v>
      </c>
      <c r="F8" s="8">
        <f t="shared" si="1"/>
        <v>2194</v>
      </c>
      <c r="G8" s="9">
        <v>0.879</v>
      </c>
      <c r="H8" s="8">
        <f t="shared" si="0"/>
        <v>2496.0182025028439</v>
      </c>
      <c r="I8" s="10">
        <f t="shared" si="2"/>
        <v>3</v>
      </c>
      <c r="J8" s="10"/>
      <c r="K8" s="8"/>
      <c r="L8" s="10"/>
    </row>
    <row r="9" spans="1:12" x14ac:dyDescent="0.2">
      <c r="A9" s="6" t="s">
        <v>64</v>
      </c>
      <c r="B9" s="6" t="s">
        <v>65</v>
      </c>
      <c r="C9" s="6" t="s">
        <v>66</v>
      </c>
      <c r="D9" s="10"/>
      <c r="E9" s="11">
        <v>0.41666666666666669</v>
      </c>
      <c r="F9" s="8">
        <f t="shared" ref="F9:F27" si="3">(HOUR(E9-D9)*60*60)+(MINUTE(E9-D9)*60)+SECOND(E9-D9)</f>
        <v>36000</v>
      </c>
      <c r="G9" s="9">
        <v>1.1299999999999999</v>
      </c>
      <c r="H9" s="8">
        <f t="shared" si="0"/>
        <v>31858.407079646022</v>
      </c>
      <c r="I9" s="10">
        <f t="shared" si="2"/>
        <v>6</v>
      </c>
      <c r="J9" s="10"/>
      <c r="K9" s="8"/>
      <c r="L9" s="10"/>
    </row>
    <row r="10" spans="1:12" x14ac:dyDescent="0.2">
      <c r="A10" s="6"/>
      <c r="B10" s="6"/>
      <c r="C10" s="6"/>
      <c r="D10" s="10"/>
      <c r="E10" s="10"/>
      <c r="F10" s="8">
        <f t="shared" si="3"/>
        <v>0</v>
      </c>
      <c r="G10" s="10"/>
      <c r="H10" s="8">
        <f t="shared" si="0"/>
        <v>0</v>
      </c>
      <c r="I10" s="10"/>
      <c r="J10" s="10"/>
      <c r="K10" s="8">
        <f t="shared" ref="K10:K27" si="4">(F10/(IF(J10, J10, 1)))</f>
        <v>0</v>
      </c>
      <c r="L10" s="10"/>
    </row>
    <row r="11" spans="1:12" x14ac:dyDescent="0.2">
      <c r="A11" s="6"/>
      <c r="B11" s="6"/>
      <c r="C11" s="6"/>
      <c r="D11" s="10"/>
      <c r="E11" s="10"/>
      <c r="F11" s="8">
        <f t="shared" si="3"/>
        <v>0</v>
      </c>
      <c r="G11" s="10"/>
      <c r="H11" s="8">
        <f t="shared" si="0"/>
        <v>0</v>
      </c>
      <c r="I11" s="10"/>
      <c r="J11" s="10"/>
      <c r="K11" s="8">
        <f t="shared" si="4"/>
        <v>0</v>
      </c>
      <c r="L11" s="10"/>
    </row>
    <row r="12" spans="1:12" x14ac:dyDescent="0.2">
      <c r="A12" s="6"/>
      <c r="C12" s="6"/>
      <c r="D12" s="10"/>
      <c r="E12" s="10"/>
      <c r="F12" s="8">
        <f t="shared" si="3"/>
        <v>0</v>
      </c>
      <c r="G12" s="10"/>
      <c r="H12" s="8">
        <f t="shared" si="0"/>
        <v>0</v>
      </c>
      <c r="I12" s="10"/>
      <c r="J12" s="10"/>
      <c r="K12" s="8">
        <f t="shared" si="4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3"/>
        <v>0</v>
      </c>
      <c r="G13" s="10"/>
      <c r="H13" s="8">
        <f t="shared" si="0"/>
        <v>0</v>
      </c>
      <c r="I13" s="10"/>
      <c r="J13" s="10"/>
      <c r="K13" s="8">
        <f t="shared" si="4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3"/>
        <v>0</v>
      </c>
      <c r="G14" s="10"/>
      <c r="H14" s="8">
        <f t="shared" si="0"/>
        <v>0</v>
      </c>
      <c r="I14" s="10"/>
      <c r="J14" s="10"/>
      <c r="K14" s="8">
        <f t="shared" si="4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3"/>
        <v>0</v>
      </c>
      <c r="G15" s="10"/>
      <c r="H15" s="8">
        <f t="shared" si="0"/>
        <v>0</v>
      </c>
      <c r="I15" s="10"/>
      <c r="J15" s="10"/>
      <c r="K15" s="8">
        <f t="shared" si="4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3"/>
        <v>0</v>
      </c>
      <c r="G16" s="10"/>
      <c r="H16" s="8">
        <f t="shared" si="0"/>
        <v>0</v>
      </c>
      <c r="I16" s="10"/>
      <c r="J16" s="10"/>
      <c r="K16" s="8">
        <f t="shared" si="4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3"/>
        <v>0</v>
      </c>
      <c r="G17" s="10"/>
      <c r="H17" s="8">
        <f t="shared" si="0"/>
        <v>0</v>
      </c>
      <c r="I17" s="10"/>
      <c r="J17" s="10"/>
      <c r="K17" s="8">
        <f t="shared" si="4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0"/>
        <v>0</v>
      </c>
      <c r="I18" s="10"/>
      <c r="J18" s="10"/>
      <c r="K18" s="8">
        <f t="shared" si="4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0"/>
        <v>0</v>
      </c>
      <c r="I19" s="10"/>
      <c r="J19" s="10"/>
      <c r="K19" s="8">
        <f t="shared" si="4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0"/>
        <v>0</v>
      </c>
      <c r="I20" s="10"/>
      <c r="J20" s="10"/>
      <c r="K20" s="8">
        <f t="shared" si="4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0"/>
        <v>0</v>
      </c>
      <c r="I21" s="10"/>
      <c r="J21" s="10"/>
      <c r="K21" s="8">
        <f t="shared" si="4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0"/>
        <v>0</v>
      </c>
      <c r="I22" s="10"/>
      <c r="J22" s="10"/>
      <c r="K22" s="8">
        <f t="shared" si="4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0"/>
        <v>0</v>
      </c>
      <c r="I23" s="10"/>
      <c r="J23" s="10"/>
      <c r="K23" s="8">
        <f t="shared" si="4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0"/>
        <v>0</v>
      </c>
      <c r="I24" s="10"/>
      <c r="J24" s="10"/>
      <c r="K24" s="8">
        <f t="shared" si="4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0"/>
        <v>0</v>
      </c>
      <c r="I25" s="10"/>
      <c r="J25" s="10"/>
      <c r="K25" s="8">
        <f t="shared" si="4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0"/>
        <v>0</v>
      </c>
      <c r="I26" s="10"/>
      <c r="J26" s="10"/>
      <c r="K26" s="8">
        <f t="shared" si="4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0"/>
        <v>0</v>
      </c>
      <c r="I27" s="10"/>
      <c r="J27" s="10"/>
      <c r="K27" s="8">
        <f t="shared" si="4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125" workbookViewId="0">
      <selection activeCell="I3" sqref="I3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6.125" style="1" customWidth="1"/>
    <col min="4" max="4" width="1.8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2" customFormat="1" ht="27.95" customHeight="1" x14ac:dyDescent="0.2">
      <c r="A2" s="30" t="s">
        <v>67</v>
      </c>
      <c r="B2" s="31"/>
      <c r="C2" s="31" t="s">
        <v>68</v>
      </c>
      <c r="D2" s="31"/>
      <c r="E2" s="31" t="s">
        <v>52</v>
      </c>
      <c r="F2" s="31"/>
      <c r="G2" s="31" t="s">
        <v>91</v>
      </c>
      <c r="H2" s="31"/>
      <c r="I2" s="31" t="s">
        <v>92</v>
      </c>
      <c r="J2" s="31"/>
      <c r="K2" s="32" t="s">
        <v>71</v>
      </c>
      <c r="L2" s="32"/>
    </row>
    <row r="3" spans="1:12" s="5" customFormat="1" ht="38.25" x14ac:dyDescent="0.2">
      <c r="A3" s="13" t="s">
        <v>12</v>
      </c>
      <c r="B3" s="13" t="s">
        <v>0</v>
      </c>
      <c r="C3" s="13" t="s">
        <v>1</v>
      </c>
      <c r="D3" s="14"/>
      <c r="E3" s="15" t="s">
        <v>39</v>
      </c>
      <c r="F3" s="15" t="s">
        <v>13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47</v>
      </c>
      <c r="B4" s="6" t="s">
        <v>29</v>
      </c>
      <c r="C4" s="6" t="s">
        <v>40</v>
      </c>
      <c r="D4" s="7"/>
      <c r="E4" s="11">
        <v>3.1712962962962964E-2</v>
      </c>
      <c r="F4" s="8">
        <f>(HOUR(E4)*60*60)+(MINUTE(E4)*60)+SECOND(E4)</f>
        <v>2740</v>
      </c>
      <c r="G4" s="9">
        <v>1.1299999999999999</v>
      </c>
      <c r="H4" s="8">
        <f t="shared" ref="H4:H27" si="0">(F4/(IF(G4, G4, 1)))</f>
        <v>2424.7787610619471</v>
      </c>
      <c r="I4" s="10">
        <f>RANK(H4,$H$4:$H$9,1)</f>
        <v>4</v>
      </c>
      <c r="J4" s="9"/>
      <c r="K4" s="8"/>
      <c r="L4" s="10"/>
    </row>
    <row r="5" spans="1:12" x14ac:dyDescent="0.2">
      <c r="A5" s="6" t="s">
        <v>73</v>
      </c>
      <c r="B5" s="6" t="s">
        <v>36</v>
      </c>
      <c r="C5" s="6"/>
      <c r="D5" s="7"/>
      <c r="E5" s="11">
        <v>2.7465277777777772E-2</v>
      </c>
      <c r="F5" s="8">
        <f t="shared" ref="F5:F8" si="1">(HOUR(E5)*60*60)+(MINUTE(E5)*60)+SECOND(E5)</f>
        <v>2373</v>
      </c>
      <c r="G5" s="9">
        <v>1.0880000000000001</v>
      </c>
      <c r="H5" s="8">
        <f t="shared" si="0"/>
        <v>2181.0661764705883</v>
      </c>
      <c r="I5" s="10">
        <f t="shared" ref="I5:I9" si="2">RANK(H5,$H$4:$H$9,1)</f>
        <v>3</v>
      </c>
      <c r="J5" s="10"/>
      <c r="K5" s="8"/>
      <c r="L5" s="10"/>
    </row>
    <row r="6" spans="1:12" x14ac:dyDescent="0.2">
      <c r="A6" s="6" t="s">
        <v>44</v>
      </c>
      <c r="B6" s="6" t="s">
        <v>31</v>
      </c>
      <c r="C6" s="6" t="s">
        <v>35</v>
      </c>
      <c r="D6" s="7"/>
      <c r="E6" s="11">
        <v>2.8159722222222221E-2</v>
      </c>
      <c r="F6" s="8">
        <f t="shared" si="1"/>
        <v>2433</v>
      </c>
      <c r="G6" s="9">
        <v>1.1299999999999999</v>
      </c>
      <c r="H6" s="8">
        <f t="shared" si="0"/>
        <v>2153.0973451327436</v>
      </c>
      <c r="I6" s="10">
        <f t="shared" si="2"/>
        <v>2</v>
      </c>
      <c r="J6" s="10"/>
      <c r="K6" s="8"/>
      <c r="L6" s="10"/>
    </row>
    <row r="7" spans="1:12" x14ac:dyDescent="0.2">
      <c r="A7" s="6" t="s">
        <v>62</v>
      </c>
      <c r="B7" s="6" t="s">
        <v>45</v>
      </c>
      <c r="C7" s="6" t="s">
        <v>46</v>
      </c>
      <c r="D7" s="7"/>
      <c r="E7" s="11">
        <v>2.7129629629629632E-2</v>
      </c>
      <c r="F7" s="8">
        <f t="shared" si="1"/>
        <v>2344</v>
      </c>
      <c r="G7" s="9">
        <v>1.1299999999999999</v>
      </c>
      <c r="H7" s="8">
        <f t="shared" si="0"/>
        <v>2074.3362831858408</v>
      </c>
      <c r="I7" s="10">
        <f t="shared" si="2"/>
        <v>1</v>
      </c>
      <c r="J7" s="9"/>
      <c r="K7" s="8"/>
      <c r="L7" s="10"/>
    </row>
    <row r="8" spans="1:12" x14ac:dyDescent="0.2">
      <c r="A8" s="6" t="s">
        <v>63</v>
      </c>
      <c r="B8" s="6" t="s">
        <v>53</v>
      </c>
      <c r="C8" s="6" t="s">
        <v>49</v>
      </c>
      <c r="D8" s="10"/>
      <c r="E8" s="11">
        <v>2.8333333333333332E-2</v>
      </c>
      <c r="F8" s="8">
        <f t="shared" si="1"/>
        <v>2448</v>
      </c>
      <c r="G8" s="9">
        <v>0.879</v>
      </c>
      <c r="H8" s="8">
        <f t="shared" si="0"/>
        <v>2784.9829351535836</v>
      </c>
      <c r="I8" s="10">
        <f t="shared" si="2"/>
        <v>6</v>
      </c>
      <c r="J8" s="10"/>
      <c r="K8" s="8"/>
      <c r="L8" s="10"/>
    </row>
    <row r="9" spans="1:12" x14ac:dyDescent="0.2">
      <c r="A9" s="6" t="s">
        <v>64</v>
      </c>
      <c r="B9" s="6" t="s">
        <v>65</v>
      </c>
      <c r="C9" s="6" t="s">
        <v>66</v>
      </c>
      <c r="D9" s="10"/>
      <c r="E9" s="11">
        <v>3.2847222222222222E-2</v>
      </c>
      <c r="F9" s="8">
        <f t="shared" ref="F9:F27" si="3">(HOUR(E9-D9)*60*60)+(MINUTE(E9-D9)*60)+SECOND(E9-D9)</f>
        <v>2838</v>
      </c>
      <c r="G9" s="9">
        <v>1.1299999999999999</v>
      </c>
      <c r="H9" s="8">
        <f t="shared" si="0"/>
        <v>2511.5044247787614</v>
      </c>
      <c r="I9" s="10">
        <f t="shared" si="2"/>
        <v>5</v>
      </c>
      <c r="J9" s="10"/>
      <c r="K9" s="8"/>
      <c r="L9" s="10"/>
    </row>
    <row r="10" spans="1:12" x14ac:dyDescent="0.2">
      <c r="A10" s="6"/>
      <c r="B10" s="6"/>
      <c r="C10" s="6"/>
      <c r="D10" s="10"/>
      <c r="E10" s="10"/>
      <c r="F10" s="8">
        <f t="shared" si="3"/>
        <v>0</v>
      </c>
      <c r="G10" s="10"/>
      <c r="H10" s="8">
        <f t="shared" si="0"/>
        <v>0</v>
      </c>
      <c r="I10" s="10"/>
      <c r="J10" s="10"/>
      <c r="K10" s="8">
        <f t="shared" ref="K10:K27" si="4">(F10/(IF(J10, J10, 1)))</f>
        <v>0</v>
      </c>
      <c r="L10" s="10"/>
    </row>
    <row r="11" spans="1:12" x14ac:dyDescent="0.2">
      <c r="A11" s="6"/>
      <c r="B11" s="6"/>
      <c r="C11" s="6"/>
      <c r="D11" s="10"/>
      <c r="E11" s="10"/>
      <c r="F11" s="8">
        <f t="shared" si="3"/>
        <v>0</v>
      </c>
      <c r="G11" s="10"/>
      <c r="H11" s="8">
        <f t="shared" si="0"/>
        <v>0</v>
      </c>
      <c r="I11" s="10"/>
      <c r="J11" s="10"/>
      <c r="K11" s="8">
        <f t="shared" si="4"/>
        <v>0</v>
      </c>
      <c r="L11" s="10"/>
    </row>
    <row r="12" spans="1:12" x14ac:dyDescent="0.2">
      <c r="A12" s="6"/>
      <c r="C12" s="6"/>
      <c r="D12" s="10"/>
      <c r="E12" s="10"/>
      <c r="F12" s="8">
        <f t="shared" si="3"/>
        <v>0</v>
      </c>
      <c r="G12" s="10"/>
      <c r="H12" s="8">
        <f t="shared" si="0"/>
        <v>0</v>
      </c>
      <c r="I12" s="10"/>
      <c r="J12" s="10"/>
      <c r="K12" s="8">
        <f t="shared" si="4"/>
        <v>0</v>
      </c>
      <c r="L12" s="10"/>
    </row>
    <row r="13" spans="1:12" x14ac:dyDescent="0.2">
      <c r="A13" s="6"/>
      <c r="B13" s="6"/>
      <c r="C13" s="6"/>
      <c r="D13" s="10"/>
      <c r="E13" s="10"/>
      <c r="F13" s="8">
        <f t="shared" si="3"/>
        <v>0</v>
      </c>
      <c r="G13" s="10"/>
      <c r="H13" s="8">
        <f t="shared" si="0"/>
        <v>0</v>
      </c>
      <c r="I13" s="10"/>
      <c r="J13" s="10"/>
      <c r="K13" s="8">
        <f t="shared" si="4"/>
        <v>0</v>
      </c>
      <c r="L13" s="10"/>
    </row>
    <row r="14" spans="1:12" x14ac:dyDescent="0.2">
      <c r="A14" s="6"/>
      <c r="B14" s="6"/>
      <c r="C14" s="6"/>
      <c r="D14" s="10"/>
      <c r="E14" s="10"/>
      <c r="F14" s="8">
        <f t="shared" si="3"/>
        <v>0</v>
      </c>
      <c r="G14" s="10"/>
      <c r="H14" s="8">
        <f t="shared" si="0"/>
        <v>0</v>
      </c>
      <c r="I14" s="10"/>
      <c r="J14" s="10"/>
      <c r="K14" s="8">
        <f t="shared" si="4"/>
        <v>0</v>
      </c>
      <c r="L14" s="10"/>
    </row>
    <row r="15" spans="1:12" x14ac:dyDescent="0.2">
      <c r="A15" s="6"/>
      <c r="B15" s="6"/>
      <c r="C15" s="6"/>
      <c r="D15" s="10"/>
      <c r="E15" s="10"/>
      <c r="F15" s="8">
        <f t="shared" si="3"/>
        <v>0</v>
      </c>
      <c r="G15" s="10"/>
      <c r="H15" s="8">
        <f t="shared" si="0"/>
        <v>0</v>
      </c>
      <c r="I15" s="10"/>
      <c r="J15" s="10"/>
      <c r="K15" s="8">
        <f t="shared" si="4"/>
        <v>0</v>
      </c>
      <c r="L15" s="10"/>
    </row>
    <row r="16" spans="1:12" x14ac:dyDescent="0.2">
      <c r="A16" s="6"/>
      <c r="B16" s="6"/>
      <c r="C16" s="6"/>
      <c r="D16" s="10"/>
      <c r="E16" s="10"/>
      <c r="F16" s="8">
        <f t="shared" si="3"/>
        <v>0</v>
      </c>
      <c r="G16" s="10"/>
      <c r="H16" s="8">
        <f t="shared" si="0"/>
        <v>0</v>
      </c>
      <c r="I16" s="10"/>
      <c r="J16" s="10"/>
      <c r="K16" s="8">
        <f t="shared" si="4"/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3"/>
        <v>0</v>
      </c>
      <c r="G17" s="10"/>
      <c r="H17" s="8">
        <f t="shared" si="0"/>
        <v>0</v>
      </c>
      <c r="I17" s="10"/>
      <c r="J17" s="10"/>
      <c r="K17" s="8">
        <f t="shared" si="4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0"/>
        <v>0</v>
      </c>
      <c r="I18" s="10"/>
      <c r="J18" s="10"/>
      <c r="K18" s="8">
        <f t="shared" si="4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0"/>
        <v>0</v>
      </c>
      <c r="I19" s="10"/>
      <c r="J19" s="10"/>
      <c r="K19" s="8">
        <f t="shared" si="4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0"/>
        <v>0</v>
      </c>
      <c r="I20" s="10"/>
      <c r="J20" s="10"/>
      <c r="K20" s="8">
        <f t="shared" si="4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0"/>
        <v>0</v>
      </c>
      <c r="I21" s="10"/>
      <c r="J21" s="10"/>
      <c r="K21" s="8">
        <f t="shared" si="4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0"/>
        <v>0</v>
      </c>
      <c r="I22" s="10"/>
      <c r="J22" s="10"/>
      <c r="K22" s="8">
        <f t="shared" si="4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0"/>
        <v>0</v>
      </c>
      <c r="I23" s="10"/>
      <c r="J23" s="10"/>
      <c r="K23" s="8">
        <f t="shared" si="4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0"/>
        <v>0</v>
      </c>
      <c r="I24" s="10"/>
      <c r="J24" s="10"/>
      <c r="K24" s="8">
        <f t="shared" si="4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0"/>
        <v>0</v>
      </c>
      <c r="I25" s="10"/>
      <c r="J25" s="10"/>
      <c r="K25" s="8">
        <f t="shared" si="4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0"/>
        <v>0</v>
      </c>
      <c r="I26" s="10"/>
      <c r="J26" s="10"/>
      <c r="K26" s="8">
        <f t="shared" si="4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0"/>
        <v>0</v>
      </c>
      <c r="I27" s="10"/>
      <c r="J27" s="10"/>
      <c r="K27" s="8">
        <f t="shared" si="4"/>
        <v>0</v>
      </c>
      <c r="L2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125" workbookViewId="0">
      <selection activeCell="C8" sqref="C8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6.125" style="1" customWidth="1"/>
    <col min="4" max="4" width="1.8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2" customFormat="1" ht="27.95" customHeight="1" x14ac:dyDescent="0.2">
      <c r="A2" s="30" t="s">
        <v>74</v>
      </c>
      <c r="B2" s="31"/>
      <c r="C2" s="31" t="s">
        <v>88</v>
      </c>
      <c r="D2" s="31"/>
      <c r="E2" s="31" t="s">
        <v>89</v>
      </c>
      <c r="F2" s="31"/>
      <c r="G2" s="31" t="s">
        <v>90</v>
      </c>
      <c r="H2" s="31"/>
      <c r="I2" s="31" t="s">
        <v>93</v>
      </c>
      <c r="J2" s="31"/>
      <c r="K2" s="32" t="s">
        <v>75</v>
      </c>
      <c r="L2" s="32"/>
    </row>
    <row r="3" spans="1:12" s="5" customFormat="1" ht="38.25" x14ac:dyDescent="0.2">
      <c r="A3" s="13" t="s">
        <v>12</v>
      </c>
      <c r="B3" s="13" t="s">
        <v>0</v>
      </c>
      <c r="C3" s="13" t="s">
        <v>1</v>
      </c>
      <c r="D3" s="14"/>
      <c r="E3" s="15" t="s">
        <v>39</v>
      </c>
      <c r="F3" s="15" t="s">
        <v>13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62</v>
      </c>
      <c r="B4" s="6" t="s">
        <v>45</v>
      </c>
      <c r="C4" s="6" t="s">
        <v>46</v>
      </c>
      <c r="D4" s="7"/>
      <c r="E4" s="11">
        <v>3.1041666666666665E-2</v>
      </c>
      <c r="F4" s="8">
        <f>(HOUR(E4)*60*60)+(MINUTE(E4)*60)+SECOND(E4)</f>
        <v>2682</v>
      </c>
      <c r="G4" s="9">
        <v>1.1299999999999999</v>
      </c>
      <c r="H4" s="8">
        <f t="shared" ref="H4:H28" si="0">(F4/(IF(G4, G4, 1)))</f>
        <v>2373.4513274336286</v>
      </c>
      <c r="I4" s="10">
        <f>RANK(H4,$H$4:$H$15,1)</f>
        <v>1</v>
      </c>
      <c r="J4" s="9"/>
      <c r="K4" s="8"/>
      <c r="L4" s="10"/>
    </row>
    <row r="5" spans="1:12" x14ac:dyDescent="0.2">
      <c r="A5" s="6" t="s">
        <v>30</v>
      </c>
      <c r="B5" s="6" t="s">
        <v>31</v>
      </c>
      <c r="C5" s="6" t="s">
        <v>42</v>
      </c>
      <c r="D5" s="7"/>
      <c r="E5" s="11">
        <v>3.3472222222222223E-2</v>
      </c>
      <c r="F5" s="8">
        <f t="shared" ref="F5:F8" si="1">(HOUR(E5)*60*60)+(MINUTE(E5)*60)+SECOND(E5)</f>
        <v>2892</v>
      </c>
      <c r="G5" s="9">
        <v>1.1299999999999999</v>
      </c>
      <c r="H5" s="8">
        <f t="shared" si="0"/>
        <v>2559.2920353982304</v>
      </c>
      <c r="I5" s="10">
        <f t="shared" ref="I5:I15" si="2">RANK(H5,$H$4:$H$15,1)</f>
        <v>2</v>
      </c>
      <c r="J5" s="10"/>
      <c r="K5" s="8"/>
      <c r="L5" s="10"/>
    </row>
    <row r="6" spans="1:12" x14ac:dyDescent="0.2">
      <c r="A6" s="6" t="s">
        <v>76</v>
      </c>
      <c r="B6" s="6" t="s">
        <v>36</v>
      </c>
      <c r="C6" s="6"/>
      <c r="D6" s="7"/>
      <c r="E6" s="11">
        <v>3.3923611111111113E-2</v>
      </c>
      <c r="F6" s="8">
        <f t="shared" si="1"/>
        <v>2931</v>
      </c>
      <c r="G6" s="9">
        <v>1.0880000000000001</v>
      </c>
      <c r="H6" s="8">
        <f t="shared" si="0"/>
        <v>2693.9338235294117</v>
      </c>
      <c r="I6" s="10">
        <f t="shared" si="2"/>
        <v>4</v>
      </c>
      <c r="J6" s="10"/>
      <c r="K6" s="8"/>
      <c r="L6" s="10"/>
    </row>
    <row r="7" spans="1:12" x14ac:dyDescent="0.2">
      <c r="A7" s="6" t="s">
        <v>77</v>
      </c>
      <c r="B7" s="6" t="s">
        <v>34</v>
      </c>
      <c r="C7" s="6" t="s">
        <v>101</v>
      </c>
      <c r="D7" s="7"/>
      <c r="E7" s="11">
        <v>3.4467592592592591E-2</v>
      </c>
      <c r="F7" s="8">
        <f t="shared" si="1"/>
        <v>2978</v>
      </c>
      <c r="G7" s="9">
        <v>1.1299999999999999</v>
      </c>
      <c r="H7" s="8">
        <f t="shared" si="0"/>
        <v>2635.3982300884959</v>
      </c>
      <c r="I7" s="10">
        <f t="shared" si="2"/>
        <v>3</v>
      </c>
      <c r="J7" s="9"/>
      <c r="K7" s="8"/>
      <c r="L7" s="10"/>
    </row>
    <row r="8" spans="1:12" x14ac:dyDescent="0.2">
      <c r="A8" s="6" t="s">
        <v>44</v>
      </c>
      <c r="B8" s="6" t="s">
        <v>65</v>
      </c>
      <c r="C8" s="6" t="s">
        <v>35</v>
      </c>
      <c r="D8" s="10"/>
      <c r="E8" s="11">
        <v>3.5358796296296298E-2</v>
      </c>
      <c r="F8" s="8">
        <f t="shared" si="1"/>
        <v>3055</v>
      </c>
      <c r="G8" s="9">
        <v>1.1299999999999999</v>
      </c>
      <c r="H8" s="8">
        <f t="shared" si="0"/>
        <v>2703.5398230088499</v>
      </c>
      <c r="I8" s="10">
        <f t="shared" si="2"/>
        <v>5</v>
      </c>
      <c r="J8" s="10"/>
      <c r="K8" s="8"/>
      <c r="L8" s="10"/>
    </row>
    <row r="9" spans="1:12" x14ac:dyDescent="0.2">
      <c r="A9" s="6" t="s">
        <v>32</v>
      </c>
      <c r="B9" s="6" t="s">
        <v>33</v>
      </c>
      <c r="C9" s="6" t="s">
        <v>78</v>
      </c>
      <c r="D9" s="10"/>
      <c r="E9" s="11">
        <v>3.5636574074074077E-2</v>
      </c>
      <c r="F9" s="8">
        <f t="shared" ref="F9:F28" si="3">(HOUR(E9-D9)*60*60)+(MINUTE(E9-D9)*60)+SECOND(E9-D9)</f>
        <v>3079</v>
      </c>
      <c r="G9" s="9">
        <v>1.1299999999999999</v>
      </c>
      <c r="H9" s="8">
        <f t="shared" si="0"/>
        <v>2724.7787610619471</v>
      </c>
      <c r="I9" s="10">
        <f t="shared" si="2"/>
        <v>6</v>
      </c>
      <c r="J9" s="10"/>
      <c r="K9" s="8"/>
      <c r="L9" s="10"/>
    </row>
    <row r="10" spans="1:12" x14ac:dyDescent="0.2">
      <c r="A10" s="6" t="s">
        <v>47</v>
      </c>
      <c r="B10" s="6" t="s">
        <v>29</v>
      </c>
      <c r="C10" s="6" t="s">
        <v>40</v>
      </c>
      <c r="D10" s="10"/>
      <c r="E10" s="11">
        <v>3.6145833333333328E-2</v>
      </c>
      <c r="F10" s="8">
        <f t="shared" si="3"/>
        <v>3123</v>
      </c>
      <c r="G10" s="9">
        <v>1.1299999999999999</v>
      </c>
      <c r="H10" s="8">
        <f t="shared" si="0"/>
        <v>2763.7168141592924</v>
      </c>
      <c r="I10" s="10">
        <f t="shared" si="2"/>
        <v>7</v>
      </c>
      <c r="J10" s="10"/>
      <c r="K10" s="8"/>
      <c r="L10" s="10"/>
    </row>
    <row r="11" spans="1:12" x14ac:dyDescent="0.2">
      <c r="A11" s="6" t="s">
        <v>79</v>
      </c>
      <c r="B11" s="6" t="s">
        <v>96</v>
      </c>
      <c r="C11" s="6" t="s">
        <v>80</v>
      </c>
      <c r="D11" s="10"/>
      <c r="E11" s="11">
        <v>3.7071759259259256E-2</v>
      </c>
      <c r="F11" s="8">
        <f t="shared" si="3"/>
        <v>3203</v>
      </c>
      <c r="G11" s="9">
        <v>1.1299999999999999</v>
      </c>
      <c r="H11" s="8">
        <f t="shared" si="0"/>
        <v>2834.5132743362833</v>
      </c>
      <c r="I11" s="10">
        <f t="shared" si="2"/>
        <v>8</v>
      </c>
      <c r="J11" s="10"/>
      <c r="K11" s="8"/>
      <c r="L11" s="10"/>
    </row>
    <row r="12" spans="1:12" x14ac:dyDescent="0.2">
      <c r="A12" s="6" t="s">
        <v>81</v>
      </c>
      <c r="B12" s="1" t="s">
        <v>82</v>
      </c>
      <c r="C12" s="6" t="s">
        <v>84</v>
      </c>
      <c r="D12" s="10"/>
      <c r="E12" s="11">
        <v>3.8194444444444441E-2</v>
      </c>
      <c r="F12" s="8">
        <f t="shared" si="3"/>
        <v>3300</v>
      </c>
      <c r="G12" s="9">
        <v>1.1299999999999999</v>
      </c>
      <c r="H12" s="8">
        <f t="shared" si="0"/>
        <v>2920.353982300885</v>
      </c>
      <c r="I12" s="10">
        <f t="shared" si="2"/>
        <v>9</v>
      </c>
      <c r="J12" s="10"/>
      <c r="K12" s="8"/>
      <c r="L12" s="10"/>
    </row>
    <row r="13" spans="1:12" x14ac:dyDescent="0.2">
      <c r="A13" s="6" t="s">
        <v>83</v>
      </c>
      <c r="B13" s="6" t="s">
        <v>43</v>
      </c>
      <c r="C13" s="6" t="s">
        <v>48</v>
      </c>
      <c r="D13" s="10"/>
      <c r="E13" s="11">
        <v>3.892361111111111E-2</v>
      </c>
      <c r="F13" s="8">
        <f t="shared" si="3"/>
        <v>3363</v>
      </c>
      <c r="G13" s="9">
        <v>1.1299999999999999</v>
      </c>
      <c r="H13" s="8">
        <f t="shared" si="0"/>
        <v>2976.106194690266</v>
      </c>
      <c r="I13" s="10">
        <f t="shared" si="2"/>
        <v>10</v>
      </c>
      <c r="J13" s="10"/>
      <c r="K13" s="8"/>
      <c r="L13" s="10"/>
    </row>
    <row r="14" spans="1:12" x14ac:dyDescent="0.2">
      <c r="A14" s="6" t="s">
        <v>76</v>
      </c>
      <c r="B14" s="6" t="s">
        <v>95</v>
      </c>
      <c r="C14" s="6" t="s">
        <v>94</v>
      </c>
      <c r="D14" s="10"/>
      <c r="E14" s="11">
        <v>4.1238425925925921E-2</v>
      </c>
      <c r="F14" s="8">
        <f t="shared" si="3"/>
        <v>3563</v>
      </c>
      <c r="G14" s="10">
        <v>1.0349999999999999</v>
      </c>
      <c r="H14" s="8">
        <f t="shared" si="0"/>
        <v>3442.5120772946862</v>
      </c>
      <c r="I14" s="10">
        <f t="shared" si="2"/>
        <v>12</v>
      </c>
      <c r="J14" s="10"/>
      <c r="K14" s="8"/>
      <c r="L14" s="10"/>
    </row>
    <row r="15" spans="1:12" x14ac:dyDescent="0.2">
      <c r="A15" s="6" t="s">
        <v>85</v>
      </c>
      <c r="B15" s="6" t="s">
        <v>87</v>
      </c>
      <c r="C15" s="6" t="s">
        <v>86</v>
      </c>
      <c r="D15" s="10"/>
      <c r="E15" s="11">
        <v>4.2650462962962959E-2</v>
      </c>
      <c r="F15" s="8">
        <f t="shared" si="3"/>
        <v>3685</v>
      </c>
      <c r="G15" s="9">
        <v>1.2</v>
      </c>
      <c r="H15" s="8">
        <f t="shared" si="0"/>
        <v>3070.8333333333335</v>
      </c>
      <c r="I15" s="10">
        <f t="shared" si="2"/>
        <v>11</v>
      </c>
      <c r="J15" s="10"/>
      <c r="K15" s="8"/>
      <c r="L15" s="10"/>
    </row>
    <row r="16" spans="1:12" x14ac:dyDescent="0.2">
      <c r="A16" s="6"/>
      <c r="B16" s="6"/>
      <c r="C16" s="6"/>
      <c r="D16" s="10"/>
      <c r="E16" s="10"/>
      <c r="F16" s="8">
        <f t="shared" si="3"/>
        <v>0</v>
      </c>
      <c r="G16" s="10"/>
      <c r="H16" s="8">
        <f t="shared" si="0"/>
        <v>0</v>
      </c>
      <c r="I16" s="10"/>
      <c r="J16" s="10"/>
      <c r="K16" s="8">
        <f t="shared" ref="K10:K28" si="4">(F16/(IF(J16, J16, 1)))</f>
        <v>0</v>
      </c>
      <c r="L16" s="10"/>
    </row>
    <row r="17" spans="1:12" x14ac:dyDescent="0.2">
      <c r="A17" s="6"/>
      <c r="B17" s="6"/>
      <c r="C17" s="6"/>
      <c r="D17" s="10"/>
      <c r="E17" s="10"/>
      <c r="F17" s="8">
        <f t="shared" si="3"/>
        <v>0</v>
      </c>
      <c r="G17" s="10"/>
      <c r="H17" s="8">
        <f t="shared" si="0"/>
        <v>0</v>
      </c>
      <c r="I17" s="10"/>
      <c r="J17" s="10"/>
      <c r="K17" s="8">
        <f t="shared" si="4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0"/>
        <v>0</v>
      </c>
      <c r="I18" s="10"/>
      <c r="J18" s="10"/>
      <c r="K18" s="8">
        <f t="shared" si="4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0"/>
        <v>0</v>
      </c>
      <c r="I19" s="10"/>
      <c r="J19" s="10"/>
      <c r="K19" s="8">
        <f t="shared" si="4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0"/>
        <v>0</v>
      </c>
      <c r="I20" s="10"/>
      <c r="J20" s="10"/>
      <c r="K20" s="8">
        <f t="shared" si="4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0"/>
        <v>0</v>
      </c>
      <c r="I21" s="10"/>
      <c r="J21" s="10"/>
      <c r="K21" s="8">
        <f t="shared" si="4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0"/>
        <v>0</v>
      </c>
      <c r="I22" s="10"/>
      <c r="J22" s="10"/>
      <c r="K22" s="8">
        <f t="shared" si="4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0"/>
        <v>0</v>
      </c>
      <c r="I23" s="10"/>
      <c r="J23" s="10"/>
      <c r="K23" s="8">
        <f t="shared" si="4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0"/>
        <v>0</v>
      </c>
      <c r="I24" s="10"/>
      <c r="J24" s="10"/>
      <c r="K24" s="8">
        <f t="shared" si="4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0"/>
        <v>0</v>
      </c>
      <c r="I25" s="10"/>
      <c r="J25" s="10"/>
      <c r="K25" s="8">
        <f t="shared" si="4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0"/>
        <v>0</v>
      </c>
      <c r="I26" s="10"/>
      <c r="J26" s="10"/>
      <c r="K26" s="8">
        <f t="shared" si="4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0"/>
        <v>0</v>
      </c>
      <c r="I27" s="10"/>
      <c r="J27" s="10"/>
      <c r="K27" s="8">
        <f t="shared" si="4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3"/>
        <v>0</v>
      </c>
      <c r="G28" s="10"/>
      <c r="H28" s="8">
        <f t="shared" si="0"/>
        <v>0</v>
      </c>
      <c r="I28" s="10"/>
      <c r="J28" s="10"/>
      <c r="K28" s="8">
        <f t="shared" si="4"/>
        <v>0</v>
      </c>
      <c r="L28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125" workbookViewId="0">
      <selection activeCell="C8" sqref="C8"/>
    </sheetView>
  </sheetViews>
  <sheetFormatPr defaultColWidth="11" defaultRowHeight="12.75" x14ac:dyDescent="0.2"/>
  <cols>
    <col min="1" max="1" width="11.75" style="1" customWidth="1"/>
    <col min="2" max="2" width="15.25" style="1" customWidth="1"/>
    <col min="3" max="3" width="16.125" style="1" customWidth="1"/>
    <col min="4" max="4" width="1.875" style="2" customWidth="1"/>
    <col min="5" max="5" width="10" style="2" customWidth="1"/>
    <col min="6" max="6" width="12.875" style="3" customWidth="1"/>
    <col min="7" max="7" width="8.625" style="4" customWidth="1"/>
    <col min="8" max="8" width="12.625" style="3" customWidth="1"/>
    <col min="9" max="9" width="12.25" customWidth="1"/>
    <col min="10" max="10" width="7" style="4" customWidth="1"/>
    <col min="11" max="11" width="12.5" style="3" customWidth="1"/>
    <col min="12" max="12" width="11.125" customWidth="1"/>
  </cols>
  <sheetData>
    <row r="1" spans="1:12" ht="18" x14ac:dyDescent="0.25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2" customFormat="1" ht="27.95" customHeight="1" x14ac:dyDescent="0.2">
      <c r="A2" s="30" t="s">
        <v>74</v>
      </c>
      <c r="B2" s="31"/>
      <c r="C2" s="31" t="s">
        <v>88</v>
      </c>
      <c r="D2" s="31"/>
      <c r="E2" s="31" t="s">
        <v>89</v>
      </c>
      <c r="F2" s="31"/>
      <c r="G2" s="31" t="s">
        <v>90</v>
      </c>
      <c r="H2" s="31"/>
      <c r="I2" s="31" t="s">
        <v>99</v>
      </c>
      <c r="J2" s="31"/>
      <c r="K2" s="32" t="s">
        <v>75</v>
      </c>
      <c r="L2" s="32"/>
    </row>
    <row r="3" spans="1:12" s="5" customFormat="1" ht="38.25" x14ac:dyDescent="0.2">
      <c r="A3" s="13" t="s">
        <v>12</v>
      </c>
      <c r="B3" s="13" t="s">
        <v>0</v>
      </c>
      <c r="C3" s="13" t="s">
        <v>1</v>
      </c>
      <c r="D3" s="14"/>
      <c r="E3" s="15" t="s">
        <v>39</v>
      </c>
      <c r="F3" s="15" t="s">
        <v>13</v>
      </c>
      <c r="G3" s="16" t="s">
        <v>2</v>
      </c>
      <c r="H3" s="15" t="s">
        <v>3</v>
      </c>
      <c r="I3" s="17" t="s">
        <v>5</v>
      </c>
      <c r="J3" s="16" t="s">
        <v>4</v>
      </c>
      <c r="K3" s="15" t="s">
        <v>3</v>
      </c>
      <c r="L3" s="17" t="s">
        <v>6</v>
      </c>
    </row>
    <row r="4" spans="1:12" x14ac:dyDescent="0.2">
      <c r="A4" s="6" t="s">
        <v>62</v>
      </c>
      <c r="B4" s="6" t="s">
        <v>45</v>
      </c>
      <c r="C4" s="6" t="s">
        <v>46</v>
      </c>
      <c r="D4" s="7"/>
      <c r="E4" s="11">
        <v>2.6655092592592591E-2</v>
      </c>
      <c r="F4" s="8">
        <f>(HOUR(E4)*60*60)+(MINUTE(E4)*60)+SECOND(E4)</f>
        <v>2303</v>
      </c>
      <c r="G4" s="9">
        <v>1.1299999999999999</v>
      </c>
      <c r="H4" s="8">
        <f t="shared" ref="H4:H28" si="0">(F4/(IF(G4, G4, 1)))</f>
        <v>2038.053097345133</v>
      </c>
      <c r="I4" s="10">
        <f>RANK(H4,$H$4:$H$15,1)</f>
        <v>3</v>
      </c>
      <c r="J4" s="9"/>
      <c r="K4" s="8"/>
      <c r="L4" s="10"/>
    </row>
    <row r="5" spans="1:12" x14ac:dyDescent="0.2">
      <c r="A5" s="6" t="s">
        <v>30</v>
      </c>
      <c r="B5" s="6" t="s">
        <v>31</v>
      </c>
      <c r="C5" s="6" t="s">
        <v>42</v>
      </c>
      <c r="D5" s="7"/>
      <c r="E5" s="11">
        <v>2.6643518518518521E-2</v>
      </c>
      <c r="F5" s="8">
        <f t="shared" ref="F5:F8" si="1">(HOUR(E5)*60*60)+(MINUTE(E5)*60)+SECOND(E5)</f>
        <v>2302</v>
      </c>
      <c r="G5" s="9">
        <v>1.1299999999999999</v>
      </c>
      <c r="H5" s="8">
        <f t="shared" si="0"/>
        <v>2037.1681415929206</v>
      </c>
      <c r="I5" s="10">
        <f t="shared" ref="I5:I15" si="2">RANK(H5,$H$4:$H$15,1)</f>
        <v>2</v>
      </c>
      <c r="J5" s="10"/>
      <c r="K5" s="8"/>
      <c r="L5" s="10"/>
    </row>
    <row r="6" spans="1:12" x14ac:dyDescent="0.2">
      <c r="A6" s="6" t="s">
        <v>76</v>
      </c>
      <c r="B6" s="6" t="s">
        <v>36</v>
      </c>
      <c r="C6" s="6"/>
      <c r="D6" s="7"/>
      <c r="E6" s="11">
        <v>2.5451388888888888E-2</v>
      </c>
      <c r="F6" s="8">
        <f t="shared" si="1"/>
        <v>2199</v>
      </c>
      <c r="G6" s="9">
        <v>1.0880000000000001</v>
      </c>
      <c r="H6" s="8">
        <f t="shared" si="0"/>
        <v>2021.1397058823527</v>
      </c>
      <c r="I6" s="10">
        <f t="shared" si="2"/>
        <v>1</v>
      </c>
      <c r="J6" s="10"/>
      <c r="K6" s="8"/>
      <c r="L6" s="10"/>
    </row>
    <row r="7" spans="1:12" x14ac:dyDescent="0.2">
      <c r="A7" s="6" t="s">
        <v>77</v>
      </c>
      <c r="B7" s="6" t="s">
        <v>34</v>
      </c>
      <c r="C7" s="6" t="s">
        <v>101</v>
      </c>
      <c r="D7" s="7"/>
      <c r="E7" s="11">
        <v>2.8206018518518519E-2</v>
      </c>
      <c r="F7" s="8">
        <f t="shared" si="1"/>
        <v>2437</v>
      </c>
      <c r="G7" s="9">
        <v>1.1299999999999999</v>
      </c>
      <c r="H7" s="8">
        <f t="shared" si="0"/>
        <v>2156.6371681415931</v>
      </c>
      <c r="I7" s="10">
        <f t="shared" si="2"/>
        <v>5</v>
      </c>
      <c r="J7" s="9"/>
      <c r="K7" s="8"/>
      <c r="L7" s="10"/>
    </row>
    <row r="8" spans="1:12" x14ac:dyDescent="0.2">
      <c r="A8" s="6" t="s">
        <v>44</v>
      </c>
      <c r="B8" s="6" t="s">
        <v>65</v>
      </c>
      <c r="C8" s="6" t="s">
        <v>35</v>
      </c>
      <c r="D8" s="10"/>
      <c r="E8" s="11">
        <v>2.7199074074074073E-2</v>
      </c>
      <c r="F8" s="8">
        <f t="shared" si="1"/>
        <v>2350</v>
      </c>
      <c r="G8" s="9">
        <v>1.1299999999999999</v>
      </c>
      <c r="H8" s="8">
        <f t="shared" si="0"/>
        <v>2079.6460176991154</v>
      </c>
      <c r="I8" s="10">
        <f t="shared" si="2"/>
        <v>4</v>
      </c>
      <c r="J8" s="10"/>
      <c r="K8" s="8"/>
      <c r="L8" s="10"/>
    </row>
    <row r="9" spans="1:12" x14ac:dyDescent="0.2">
      <c r="A9" s="6" t="s">
        <v>32</v>
      </c>
      <c r="B9" s="6" t="s">
        <v>78</v>
      </c>
      <c r="C9" s="6" t="s">
        <v>33</v>
      </c>
      <c r="D9" s="10"/>
      <c r="E9" s="11">
        <v>2.9583333333333336E-2</v>
      </c>
      <c r="F9" s="8">
        <f t="shared" ref="F9:F28" si="3">(HOUR(E9-D9)*60*60)+(MINUTE(E9-D9)*60)+SECOND(E9-D9)</f>
        <v>2556</v>
      </c>
      <c r="G9" s="9">
        <v>1.1299999999999999</v>
      </c>
      <c r="H9" s="8">
        <f t="shared" si="0"/>
        <v>2261.9469026548672</v>
      </c>
      <c r="I9" s="10">
        <f t="shared" si="2"/>
        <v>7</v>
      </c>
      <c r="J9" s="10"/>
      <c r="K9" s="8"/>
      <c r="L9" s="10"/>
    </row>
    <row r="10" spans="1:12" x14ac:dyDescent="0.2">
      <c r="A10" s="6" t="s">
        <v>47</v>
      </c>
      <c r="B10" s="6" t="s">
        <v>40</v>
      </c>
      <c r="C10" s="6" t="s">
        <v>29</v>
      </c>
      <c r="D10" s="10"/>
      <c r="E10" s="11">
        <v>2.9560185185185189E-2</v>
      </c>
      <c r="F10" s="8">
        <f t="shared" si="3"/>
        <v>2554</v>
      </c>
      <c r="G10" s="9">
        <v>1.1299999999999999</v>
      </c>
      <c r="H10" s="8">
        <f t="shared" si="0"/>
        <v>2260.1769911504425</v>
      </c>
      <c r="I10" s="10">
        <f t="shared" si="2"/>
        <v>6</v>
      </c>
      <c r="J10" s="10"/>
      <c r="K10" s="8"/>
      <c r="L10" s="10"/>
    </row>
    <row r="11" spans="1:12" x14ac:dyDescent="0.2">
      <c r="A11" s="6" t="s">
        <v>79</v>
      </c>
      <c r="B11" s="6" t="s">
        <v>96</v>
      </c>
      <c r="C11" s="6" t="s">
        <v>80</v>
      </c>
      <c r="D11" s="10"/>
      <c r="E11" s="11">
        <v>3.0416666666666665E-2</v>
      </c>
      <c r="F11" s="8">
        <f t="shared" si="3"/>
        <v>2628</v>
      </c>
      <c r="G11" s="9">
        <v>1.1299999999999999</v>
      </c>
      <c r="H11" s="8">
        <f t="shared" si="0"/>
        <v>2325.6637168141597</v>
      </c>
      <c r="I11" s="10">
        <f t="shared" si="2"/>
        <v>9</v>
      </c>
      <c r="J11" s="10"/>
      <c r="K11" s="8"/>
      <c r="L11" s="10"/>
    </row>
    <row r="12" spans="1:12" x14ac:dyDescent="0.2">
      <c r="A12" s="6" t="s">
        <v>81</v>
      </c>
      <c r="B12" s="1" t="s">
        <v>82</v>
      </c>
      <c r="C12" s="6" t="s">
        <v>84</v>
      </c>
      <c r="D12" s="10"/>
      <c r="E12" s="11" t="s">
        <v>14</v>
      </c>
      <c r="F12" s="8">
        <v>9999</v>
      </c>
      <c r="G12" s="9">
        <v>1.1299999999999999</v>
      </c>
      <c r="H12" s="8">
        <f t="shared" si="0"/>
        <v>8848.6725663716825</v>
      </c>
      <c r="I12" s="10">
        <v>13</v>
      </c>
      <c r="J12" s="10"/>
      <c r="K12" s="8"/>
      <c r="L12" s="10"/>
    </row>
    <row r="13" spans="1:12" x14ac:dyDescent="0.2">
      <c r="A13" s="6" t="s">
        <v>83</v>
      </c>
      <c r="B13" s="6" t="s">
        <v>43</v>
      </c>
      <c r="C13" s="6" t="s">
        <v>48</v>
      </c>
      <c r="D13" s="10"/>
      <c r="E13" s="11" t="s">
        <v>100</v>
      </c>
      <c r="F13" s="8">
        <v>9999</v>
      </c>
      <c r="G13" s="9">
        <v>1.1299999999999999</v>
      </c>
      <c r="H13" s="8">
        <f t="shared" si="0"/>
        <v>8848.6725663716825</v>
      </c>
      <c r="I13" s="10">
        <v>13</v>
      </c>
      <c r="J13" s="10"/>
      <c r="K13" s="8"/>
      <c r="L13" s="10"/>
    </row>
    <row r="14" spans="1:12" x14ac:dyDescent="0.2">
      <c r="A14" s="6" t="s">
        <v>76</v>
      </c>
      <c r="B14" s="6" t="s">
        <v>94</v>
      </c>
      <c r="C14" s="6" t="s">
        <v>95</v>
      </c>
      <c r="D14" s="10"/>
      <c r="E14" s="11">
        <v>3.0405092592592591E-2</v>
      </c>
      <c r="F14" s="8">
        <f t="shared" si="3"/>
        <v>2627</v>
      </c>
      <c r="G14" s="10">
        <v>1.0349999999999999</v>
      </c>
      <c r="H14" s="8">
        <f t="shared" si="0"/>
        <v>2538.1642512077296</v>
      </c>
      <c r="I14" s="10">
        <f t="shared" si="2"/>
        <v>10</v>
      </c>
      <c r="J14" s="10"/>
      <c r="K14" s="8"/>
      <c r="L14" s="10"/>
    </row>
    <row r="15" spans="1:12" x14ac:dyDescent="0.2">
      <c r="A15" s="6" t="s">
        <v>85</v>
      </c>
      <c r="B15" s="6" t="s">
        <v>87</v>
      </c>
      <c r="C15" s="6" t="s">
        <v>86</v>
      </c>
      <c r="D15" s="10"/>
      <c r="E15" s="11">
        <v>3.1446759259259258E-2</v>
      </c>
      <c r="F15" s="8">
        <f t="shared" si="3"/>
        <v>2717</v>
      </c>
      <c r="G15" s="9">
        <v>1.2</v>
      </c>
      <c r="H15" s="8">
        <f t="shared" si="0"/>
        <v>2264.166666666667</v>
      </c>
      <c r="I15" s="10">
        <f t="shared" si="2"/>
        <v>8</v>
      </c>
      <c r="J15" s="10"/>
      <c r="K15" s="8"/>
      <c r="L15" s="10"/>
    </row>
    <row r="16" spans="1:12" x14ac:dyDescent="0.2">
      <c r="A16" s="6"/>
      <c r="B16" s="6"/>
      <c r="C16" s="6"/>
      <c r="D16" s="10"/>
      <c r="E16" s="10"/>
      <c r="F16" s="8">
        <f t="shared" si="3"/>
        <v>0</v>
      </c>
      <c r="G16" s="10"/>
      <c r="H16" s="8">
        <f t="shared" si="0"/>
        <v>0</v>
      </c>
      <c r="I16" s="10"/>
      <c r="J16" s="10"/>
      <c r="K16" s="8">
        <f t="shared" ref="K10:K28" si="4">(F16/(IF(J16, J16, 1)))</f>
        <v>0</v>
      </c>
      <c r="L16" s="10"/>
    </row>
    <row r="17" spans="1:12" x14ac:dyDescent="0.2">
      <c r="A17" s="6"/>
      <c r="D17" s="10"/>
      <c r="E17" s="10"/>
      <c r="F17" s="8">
        <f t="shared" si="3"/>
        <v>0</v>
      </c>
      <c r="G17" s="10"/>
      <c r="H17" s="8">
        <f t="shared" si="0"/>
        <v>0</v>
      </c>
      <c r="I17" s="10"/>
      <c r="J17" s="10"/>
      <c r="K17" s="8">
        <f t="shared" si="4"/>
        <v>0</v>
      </c>
      <c r="L17" s="10"/>
    </row>
    <row r="18" spans="1:12" x14ac:dyDescent="0.2">
      <c r="A18" s="6"/>
      <c r="B18" s="6"/>
      <c r="C18" s="6"/>
      <c r="D18" s="10"/>
      <c r="E18" s="10"/>
      <c r="F18" s="8">
        <f t="shared" si="3"/>
        <v>0</v>
      </c>
      <c r="G18" s="10"/>
      <c r="H18" s="8">
        <f t="shared" si="0"/>
        <v>0</v>
      </c>
      <c r="I18" s="10"/>
      <c r="J18" s="10"/>
      <c r="K18" s="8">
        <f t="shared" si="4"/>
        <v>0</v>
      </c>
      <c r="L18" s="10"/>
    </row>
    <row r="19" spans="1:12" x14ac:dyDescent="0.2">
      <c r="A19" s="6"/>
      <c r="B19" s="6"/>
      <c r="C19" s="6"/>
      <c r="D19" s="10"/>
      <c r="E19" s="10"/>
      <c r="F19" s="8">
        <f t="shared" si="3"/>
        <v>0</v>
      </c>
      <c r="G19" s="10"/>
      <c r="H19" s="8">
        <f t="shared" si="0"/>
        <v>0</v>
      </c>
      <c r="I19" s="10"/>
      <c r="J19" s="10"/>
      <c r="K19" s="8">
        <f t="shared" si="4"/>
        <v>0</v>
      </c>
      <c r="L19" s="10"/>
    </row>
    <row r="20" spans="1:12" x14ac:dyDescent="0.2">
      <c r="A20" s="6"/>
      <c r="B20" s="6"/>
      <c r="C20" s="6"/>
      <c r="D20" s="10"/>
      <c r="E20" s="10"/>
      <c r="F20" s="8">
        <f t="shared" si="3"/>
        <v>0</v>
      </c>
      <c r="G20" s="10"/>
      <c r="H20" s="8">
        <f t="shared" si="0"/>
        <v>0</v>
      </c>
      <c r="I20" s="10"/>
      <c r="J20" s="10"/>
      <c r="K20" s="8">
        <f t="shared" si="4"/>
        <v>0</v>
      </c>
      <c r="L20" s="10"/>
    </row>
    <row r="21" spans="1:12" x14ac:dyDescent="0.2">
      <c r="A21" s="6"/>
      <c r="B21" s="6"/>
      <c r="C21" s="6"/>
      <c r="D21" s="10"/>
      <c r="E21" s="10"/>
      <c r="F21" s="8">
        <f t="shared" si="3"/>
        <v>0</v>
      </c>
      <c r="G21" s="10"/>
      <c r="H21" s="8">
        <f t="shared" si="0"/>
        <v>0</v>
      </c>
      <c r="I21" s="10"/>
      <c r="J21" s="10"/>
      <c r="K21" s="8">
        <f t="shared" si="4"/>
        <v>0</v>
      </c>
      <c r="L21" s="10"/>
    </row>
    <row r="22" spans="1:12" x14ac:dyDescent="0.2">
      <c r="A22" s="6"/>
      <c r="B22" s="6"/>
      <c r="C22" s="6"/>
      <c r="D22" s="10"/>
      <c r="E22" s="10"/>
      <c r="F22" s="8">
        <f t="shared" si="3"/>
        <v>0</v>
      </c>
      <c r="G22" s="10"/>
      <c r="H22" s="8">
        <f t="shared" si="0"/>
        <v>0</v>
      </c>
      <c r="I22" s="10"/>
      <c r="J22" s="10"/>
      <c r="K22" s="8">
        <f t="shared" si="4"/>
        <v>0</v>
      </c>
      <c r="L22" s="10"/>
    </row>
    <row r="23" spans="1:12" x14ac:dyDescent="0.2">
      <c r="A23" s="6"/>
      <c r="B23" s="6"/>
      <c r="C23" s="6"/>
      <c r="D23" s="10"/>
      <c r="E23" s="10"/>
      <c r="F23" s="8">
        <f t="shared" si="3"/>
        <v>0</v>
      </c>
      <c r="G23" s="10"/>
      <c r="H23" s="8">
        <f t="shared" si="0"/>
        <v>0</v>
      </c>
      <c r="I23" s="10"/>
      <c r="J23" s="10"/>
      <c r="K23" s="8">
        <f t="shared" si="4"/>
        <v>0</v>
      </c>
      <c r="L23" s="10"/>
    </row>
    <row r="24" spans="1:12" x14ac:dyDescent="0.2">
      <c r="A24" s="6"/>
      <c r="B24" s="6"/>
      <c r="C24" s="6"/>
      <c r="D24" s="10"/>
      <c r="E24" s="10"/>
      <c r="F24" s="8">
        <f t="shared" si="3"/>
        <v>0</v>
      </c>
      <c r="G24" s="10"/>
      <c r="H24" s="8">
        <f t="shared" si="0"/>
        <v>0</v>
      </c>
      <c r="I24" s="10"/>
      <c r="J24" s="10"/>
      <c r="K24" s="8">
        <f t="shared" si="4"/>
        <v>0</v>
      </c>
      <c r="L24" s="10"/>
    </row>
    <row r="25" spans="1:12" x14ac:dyDescent="0.2">
      <c r="A25" s="6"/>
      <c r="B25" s="6"/>
      <c r="C25" s="6"/>
      <c r="D25" s="10"/>
      <c r="E25" s="10"/>
      <c r="F25" s="8">
        <f t="shared" si="3"/>
        <v>0</v>
      </c>
      <c r="G25" s="10"/>
      <c r="H25" s="8">
        <f t="shared" si="0"/>
        <v>0</v>
      </c>
      <c r="I25" s="10"/>
      <c r="J25" s="10"/>
      <c r="K25" s="8">
        <f t="shared" si="4"/>
        <v>0</v>
      </c>
      <c r="L25" s="10"/>
    </row>
    <row r="26" spans="1:12" x14ac:dyDescent="0.2">
      <c r="A26" s="6"/>
      <c r="B26" s="6"/>
      <c r="C26" s="6"/>
      <c r="D26" s="10"/>
      <c r="E26" s="10"/>
      <c r="F26" s="8">
        <f t="shared" si="3"/>
        <v>0</v>
      </c>
      <c r="G26" s="10"/>
      <c r="H26" s="8">
        <f t="shared" si="0"/>
        <v>0</v>
      </c>
      <c r="I26" s="10"/>
      <c r="J26" s="10"/>
      <c r="K26" s="8">
        <f t="shared" si="4"/>
        <v>0</v>
      </c>
      <c r="L26" s="10"/>
    </row>
    <row r="27" spans="1:12" x14ac:dyDescent="0.2">
      <c r="A27" s="6"/>
      <c r="B27" s="6"/>
      <c r="C27" s="6"/>
      <c r="D27" s="10"/>
      <c r="E27" s="10"/>
      <c r="F27" s="8">
        <f t="shared" si="3"/>
        <v>0</v>
      </c>
      <c r="G27" s="10"/>
      <c r="H27" s="8">
        <f t="shared" si="0"/>
        <v>0</v>
      </c>
      <c r="I27" s="10"/>
      <c r="J27" s="10"/>
      <c r="K27" s="8">
        <f t="shared" si="4"/>
        <v>0</v>
      </c>
      <c r="L27" s="10"/>
    </row>
    <row r="28" spans="1:12" x14ac:dyDescent="0.2">
      <c r="A28" s="6"/>
      <c r="B28" s="6"/>
      <c r="C28" s="6"/>
      <c r="D28" s="10"/>
      <c r="E28" s="10"/>
      <c r="F28" s="8">
        <f t="shared" si="3"/>
        <v>0</v>
      </c>
      <c r="G28" s="10"/>
      <c r="H28" s="8">
        <f t="shared" si="0"/>
        <v>0</v>
      </c>
      <c r="I28" s="10"/>
      <c r="J28" s="10"/>
      <c r="K28" s="8">
        <f t="shared" si="4"/>
        <v>0</v>
      </c>
      <c r="L28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87" orientation="landscape" horizontalDpi="4294967294" verticalDpi="0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Rik</cp:lastModifiedBy>
  <cp:lastPrinted>2014-05-18T11:23:47Z</cp:lastPrinted>
  <dcterms:created xsi:type="dcterms:W3CDTF">2011-03-28T17:05:43Z</dcterms:created>
  <dcterms:modified xsi:type="dcterms:W3CDTF">2014-09-29T20:08:57Z</dcterms:modified>
</cp:coreProperties>
</file>