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19320" windowHeight="11760" tabRatio="500"/>
  </bookViews>
  <sheets>
    <sheet name="Overall" sheetId="7" r:id="rId1"/>
    <sheet name="1 &amp; 2" sheetId="3" r:id="rId2"/>
    <sheet name="3 &amp; 4" sheetId="1" r:id="rId3"/>
    <sheet name="5 &amp; 6" sheetId="4" r:id="rId4"/>
    <sheet name="7 &amp; 8" sheetId="5" r:id="rId5"/>
    <sheet name="9 &amp; 10" sheetId="6" r:id="rId6"/>
  </sheets>
  <calcPr calcId="145621" concurrentCalc="0"/>
</workbook>
</file>

<file path=xl/calcChain.xml><?xml version="1.0" encoding="utf-8"?>
<calcChain xmlns="http://schemas.openxmlformats.org/spreadsheetml/2006/main">
  <c r="Q10" i="7" l="1"/>
  <c r="R10" i="7"/>
  <c r="T10" i="7"/>
  <c r="Q9" i="7"/>
  <c r="R9" i="7"/>
  <c r="T9" i="7"/>
  <c r="Q11" i="7"/>
  <c r="R11" i="7"/>
  <c r="T11" i="7"/>
  <c r="N12" i="7"/>
  <c r="O12" i="7"/>
  <c r="Q12" i="7"/>
  <c r="R12" i="7"/>
  <c r="T12" i="7"/>
  <c r="Q13" i="7"/>
  <c r="R13" i="7"/>
  <c r="T13" i="7"/>
  <c r="F14" i="7"/>
  <c r="G14" i="7"/>
  <c r="Q14" i="7"/>
  <c r="R14" i="7"/>
  <c r="T14" i="7"/>
  <c r="Q15" i="7"/>
  <c r="R15" i="7"/>
  <c r="T15" i="7"/>
  <c r="Q16" i="7"/>
  <c r="R16" i="7"/>
  <c r="T16" i="7"/>
  <c r="Q17" i="7"/>
  <c r="R17" i="7"/>
  <c r="T17" i="7"/>
  <c r="Q18" i="7"/>
  <c r="R18" i="7"/>
  <c r="T18" i="7"/>
  <c r="Q19" i="7"/>
  <c r="R19" i="7"/>
  <c r="T19" i="7"/>
  <c r="U10" i="7"/>
  <c r="U11" i="7"/>
  <c r="U12" i="7"/>
  <c r="U13" i="7"/>
  <c r="U14" i="7"/>
  <c r="U15" i="7"/>
  <c r="U16" i="7"/>
  <c r="U17" i="7"/>
  <c r="U18" i="7"/>
  <c r="U19" i="7"/>
  <c r="U9" i="7"/>
  <c r="F10" i="4"/>
  <c r="H10" i="4"/>
  <c r="F7" i="4"/>
  <c r="H7" i="4"/>
  <c r="F8" i="4"/>
  <c r="H8" i="4"/>
  <c r="F9" i="4"/>
  <c r="H9" i="4"/>
  <c r="F11" i="4"/>
  <c r="H11" i="4"/>
  <c r="F12" i="4"/>
  <c r="H12" i="4"/>
  <c r="F14" i="4"/>
  <c r="H14" i="4"/>
  <c r="I10" i="4"/>
  <c r="H14" i="6"/>
  <c r="H13" i="6"/>
  <c r="H15" i="6"/>
  <c r="I14" i="6"/>
  <c r="I15" i="6"/>
  <c r="I13" i="6"/>
  <c r="H7" i="6"/>
  <c r="H8" i="6"/>
  <c r="H9" i="6"/>
  <c r="I7" i="6"/>
  <c r="K7" i="6"/>
  <c r="I8" i="6"/>
  <c r="K8" i="6"/>
  <c r="I9" i="6"/>
  <c r="K9" i="6"/>
  <c r="F11" i="6"/>
  <c r="H11" i="6"/>
  <c r="K11" i="6"/>
  <c r="F12" i="6"/>
  <c r="H12" i="6"/>
  <c r="K12" i="6"/>
  <c r="K13" i="6"/>
  <c r="K14" i="6"/>
  <c r="K15" i="6"/>
  <c r="F16" i="6"/>
  <c r="H16" i="6"/>
  <c r="K16" i="6"/>
  <c r="F17" i="6"/>
  <c r="H17" i="6"/>
  <c r="K17" i="6"/>
  <c r="F18" i="6"/>
  <c r="H18" i="6"/>
  <c r="K18" i="6"/>
  <c r="F19" i="6"/>
  <c r="H19" i="6"/>
  <c r="K19" i="6"/>
  <c r="F20" i="6"/>
  <c r="H20" i="6"/>
  <c r="K20" i="6"/>
  <c r="F21" i="6"/>
  <c r="H21" i="6"/>
  <c r="K21" i="6"/>
  <c r="F22" i="6"/>
  <c r="H22" i="6"/>
  <c r="K22" i="6"/>
  <c r="F23" i="6"/>
  <c r="H23" i="6"/>
  <c r="K23" i="6"/>
  <c r="F24" i="6"/>
  <c r="H24" i="6"/>
  <c r="K24" i="6"/>
  <c r="F25" i="6"/>
  <c r="H25" i="6"/>
  <c r="K25" i="6"/>
  <c r="F26" i="6"/>
  <c r="H26" i="6"/>
  <c r="K26" i="6"/>
  <c r="F27" i="6"/>
  <c r="H27" i="6"/>
  <c r="K27" i="6"/>
  <c r="F7" i="5"/>
  <c r="H7" i="5"/>
  <c r="F8" i="5"/>
  <c r="H8" i="5"/>
  <c r="F9" i="5"/>
  <c r="H9" i="5"/>
  <c r="F10" i="5"/>
  <c r="H10" i="5"/>
  <c r="F11" i="5"/>
  <c r="H11" i="5"/>
  <c r="F12" i="5"/>
  <c r="H12" i="5"/>
  <c r="I7" i="5"/>
  <c r="K7" i="5"/>
  <c r="I8" i="5"/>
  <c r="K8" i="5"/>
  <c r="I9" i="5"/>
  <c r="K9" i="5"/>
  <c r="I10" i="5"/>
  <c r="K10" i="5"/>
  <c r="I11" i="5"/>
  <c r="K11" i="5"/>
  <c r="I12" i="5"/>
  <c r="F14" i="5"/>
  <c r="H14" i="5"/>
  <c r="K14" i="5"/>
  <c r="F15" i="5"/>
  <c r="H15" i="5"/>
  <c r="K15" i="5"/>
  <c r="F16" i="5"/>
  <c r="H16" i="5"/>
  <c r="K16" i="5"/>
  <c r="F17" i="5"/>
  <c r="H17" i="5"/>
  <c r="K17" i="5"/>
  <c r="F18" i="5"/>
  <c r="H18" i="5"/>
  <c r="K18" i="5"/>
  <c r="F19" i="5"/>
  <c r="H19" i="5"/>
  <c r="K19" i="5"/>
  <c r="F20" i="5"/>
  <c r="H20" i="5"/>
  <c r="K20" i="5"/>
  <c r="F21" i="5"/>
  <c r="H21" i="5"/>
  <c r="K21" i="5"/>
  <c r="F22" i="5"/>
  <c r="H22" i="5"/>
  <c r="K22" i="5"/>
  <c r="F23" i="5"/>
  <c r="H23" i="5"/>
  <c r="K23" i="5"/>
  <c r="F24" i="5"/>
  <c r="H24" i="5"/>
  <c r="K24" i="5"/>
  <c r="F25" i="5"/>
  <c r="H25" i="5"/>
  <c r="K25" i="5"/>
  <c r="F26" i="5"/>
  <c r="H26" i="5"/>
  <c r="K26" i="5"/>
  <c r="F27" i="5"/>
  <c r="H27" i="5"/>
  <c r="K27" i="5"/>
  <c r="F28" i="5"/>
  <c r="H28" i="5"/>
  <c r="K28" i="5"/>
  <c r="F29" i="5"/>
  <c r="H29" i="5"/>
  <c r="K29" i="5"/>
  <c r="F30" i="5"/>
  <c r="H30" i="5"/>
  <c r="K30" i="5"/>
  <c r="F31" i="5"/>
  <c r="H31" i="5"/>
  <c r="K31" i="5"/>
  <c r="F19" i="4"/>
  <c r="H19" i="4"/>
  <c r="F18" i="4"/>
  <c r="H18" i="4"/>
  <c r="F20" i="4"/>
  <c r="H20" i="4"/>
  <c r="F21" i="4"/>
  <c r="H21" i="4"/>
  <c r="F22" i="4"/>
  <c r="H22" i="4"/>
  <c r="F23" i="4"/>
  <c r="H23" i="4"/>
  <c r="F24" i="4"/>
  <c r="H24" i="4"/>
  <c r="F25" i="4"/>
  <c r="H25" i="4"/>
  <c r="I19" i="4"/>
  <c r="I20" i="4"/>
  <c r="I21" i="4"/>
  <c r="I22" i="4"/>
  <c r="I23" i="4"/>
  <c r="I24" i="4"/>
  <c r="I25" i="4"/>
  <c r="I18" i="4"/>
  <c r="I8" i="4"/>
  <c r="I9" i="4"/>
  <c r="I11" i="4"/>
  <c r="I12" i="4"/>
  <c r="I14" i="4"/>
  <c r="I7" i="4"/>
  <c r="F13" i="4"/>
  <c r="K12" i="4"/>
  <c r="K11" i="4"/>
  <c r="K7" i="4"/>
  <c r="K8" i="4"/>
  <c r="K9" i="4"/>
  <c r="K10" i="4"/>
  <c r="K16" i="4"/>
  <c r="K17" i="4"/>
  <c r="K18" i="4"/>
  <c r="K19" i="4"/>
  <c r="K20" i="4"/>
  <c r="K21" i="4"/>
  <c r="K22" i="4"/>
  <c r="K23" i="4"/>
  <c r="K24" i="4"/>
  <c r="K25" i="4"/>
  <c r="F26" i="4"/>
  <c r="H26" i="4"/>
  <c r="K26" i="4"/>
  <c r="F27" i="4"/>
  <c r="H27" i="4"/>
  <c r="K27" i="4"/>
  <c r="F28" i="4"/>
  <c r="H28" i="4"/>
  <c r="K28" i="4"/>
  <c r="F29" i="4"/>
  <c r="H29" i="4"/>
  <c r="K29" i="4"/>
  <c r="F30" i="4"/>
  <c r="H30" i="4"/>
  <c r="K30" i="4"/>
  <c r="F31" i="4"/>
  <c r="H31" i="4"/>
  <c r="K31" i="4"/>
  <c r="F32" i="4"/>
  <c r="H32" i="4"/>
  <c r="K32" i="4"/>
  <c r="F33" i="4"/>
  <c r="H33" i="4"/>
  <c r="K33" i="4"/>
  <c r="F34" i="4"/>
  <c r="H34" i="4"/>
  <c r="K34" i="4"/>
  <c r="F35" i="4"/>
  <c r="H35" i="4"/>
  <c r="K35" i="4"/>
  <c r="F36" i="4"/>
  <c r="H36" i="4"/>
  <c r="K36" i="4"/>
  <c r="F37" i="4"/>
  <c r="H37" i="4"/>
  <c r="K37" i="4"/>
  <c r="F38" i="4"/>
  <c r="H38" i="4"/>
  <c r="K38" i="4"/>
  <c r="F39" i="4"/>
  <c r="H39" i="4"/>
  <c r="K39" i="4"/>
  <c r="F40" i="4"/>
  <c r="H40" i="4"/>
  <c r="K40" i="4"/>
  <c r="F41" i="4"/>
  <c r="H41" i="4"/>
  <c r="K41" i="4"/>
  <c r="F42" i="4"/>
  <c r="H42" i="4"/>
  <c r="K42" i="4"/>
  <c r="F43" i="4"/>
  <c r="H43" i="4"/>
  <c r="K43" i="4"/>
  <c r="F7" i="3"/>
  <c r="H7" i="3"/>
  <c r="K7" i="3"/>
  <c r="F8" i="3"/>
  <c r="H8" i="3"/>
  <c r="K8" i="3"/>
  <c r="F9" i="3"/>
  <c r="H9" i="3"/>
  <c r="K9" i="3"/>
  <c r="F10" i="3"/>
  <c r="H10" i="3"/>
  <c r="K10" i="3"/>
  <c r="F11" i="3"/>
  <c r="H11" i="3"/>
  <c r="K11" i="3"/>
  <c r="F12" i="3"/>
  <c r="H12" i="3"/>
  <c r="K12" i="3"/>
  <c r="F13" i="3"/>
  <c r="H13" i="3"/>
  <c r="K13" i="3"/>
  <c r="F14" i="3"/>
  <c r="H14" i="3"/>
  <c r="K14" i="3"/>
  <c r="F15" i="3"/>
  <c r="H15" i="3"/>
  <c r="K15" i="3"/>
  <c r="F16" i="3"/>
  <c r="H16" i="3"/>
  <c r="K16" i="3"/>
  <c r="F17" i="3"/>
  <c r="H17" i="3"/>
  <c r="K17" i="3"/>
  <c r="F18" i="3"/>
  <c r="H18" i="3"/>
  <c r="K18" i="3"/>
  <c r="F19" i="3"/>
  <c r="H19" i="3"/>
  <c r="K19" i="3"/>
  <c r="F20" i="3"/>
  <c r="H20" i="3"/>
  <c r="K20" i="3"/>
  <c r="F21" i="3"/>
  <c r="H21" i="3"/>
  <c r="K21" i="3"/>
  <c r="F22" i="3"/>
  <c r="H22" i="3"/>
  <c r="K22" i="3"/>
  <c r="F23" i="3"/>
  <c r="H23" i="3"/>
  <c r="K23" i="3"/>
  <c r="F24" i="3"/>
  <c r="H24" i="3"/>
  <c r="K24" i="3"/>
  <c r="F25" i="3"/>
  <c r="H25" i="3"/>
  <c r="K25" i="3"/>
  <c r="F26" i="3"/>
  <c r="H26" i="3"/>
  <c r="K26" i="3"/>
  <c r="F27" i="3"/>
  <c r="H27" i="3"/>
  <c r="K27" i="3"/>
  <c r="F28" i="3"/>
  <c r="H28" i="3"/>
  <c r="K28" i="3"/>
  <c r="F29" i="3"/>
  <c r="H29" i="3"/>
  <c r="K29" i="3"/>
  <c r="F30" i="3"/>
  <c r="H30" i="3"/>
  <c r="K30" i="3"/>
  <c r="F31" i="3"/>
  <c r="H31" i="3"/>
  <c r="K31" i="3"/>
  <c r="F32" i="3"/>
  <c r="H32" i="3"/>
  <c r="K32" i="3"/>
  <c r="F33" i="3"/>
  <c r="H33" i="3"/>
  <c r="K33" i="3"/>
  <c r="F34" i="3"/>
  <c r="H34" i="3"/>
  <c r="K34" i="3"/>
  <c r="F35" i="3"/>
  <c r="H35" i="3"/>
  <c r="K35" i="3"/>
  <c r="F36" i="3"/>
  <c r="H36" i="3"/>
  <c r="K36" i="3"/>
  <c r="F37" i="3"/>
  <c r="H37" i="3"/>
  <c r="K37" i="3"/>
  <c r="F38" i="3"/>
  <c r="H38" i="3"/>
  <c r="K38" i="3"/>
  <c r="F39" i="3"/>
  <c r="H39" i="3"/>
  <c r="K39" i="3"/>
  <c r="K7" i="1"/>
  <c r="K8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</calcChain>
</file>

<file path=xl/comments1.xml><?xml version="1.0" encoding="utf-8"?>
<comments xmlns="http://schemas.openxmlformats.org/spreadsheetml/2006/main">
  <authors>
    <author>Rik Alewijnse</author>
  </authors>
  <commentList>
    <comment ref="H9" authorId="0">
      <text>
        <r>
          <rPr>
            <b/>
            <sz val="8"/>
            <color indexed="81"/>
            <rFont val="Tahoma"/>
          </rPr>
          <t>Rik Alewijnse:</t>
        </r>
        <r>
          <rPr>
            <sz val="8"/>
            <color indexed="81"/>
            <rFont val="Tahoma"/>
          </rPr>
          <t xml:space="preserve">
DNF</t>
        </r>
      </text>
    </comment>
    <comment ref="N12" authorId="0">
      <text>
        <r>
          <rPr>
            <b/>
            <sz val="8"/>
            <color indexed="81"/>
            <rFont val="Tahoma"/>
          </rPr>
          <t>Rik Alewijnse:</t>
        </r>
        <r>
          <rPr>
            <sz val="8"/>
            <color indexed="81"/>
            <rFont val="Tahoma"/>
          </rPr>
          <t xml:space="preserve">
SB</t>
        </r>
      </text>
    </comment>
    <comment ref="O12" authorId="0">
      <text>
        <r>
          <rPr>
            <b/>
            <sz val="8"/>
            <color indexed="81"/>
            <rFont val="Tahoma"/>
          </rPr>
          <t>Rik Alewijnse:</t>
        </r>
        <r>
          <rPr>
            <sz val="8"/>
            <color indexed="81"/>
            <rFont val="Tahoma"/>
          </rPr>
          <t xml:space="preserve">
SB</t>
        </r>
      </text>
    </comment>
    <comment ref="L13" authorId="0">
      <text>
        <r>
          <rPr>
            <b/>
            <sz val="8"/>
            <color indexed="81"/>
            <rFont val="Tahoma"/>
          </rPr>
          <t>Rik Alewijnse:</t>
        </r>
        <r>
          <rPr>
            <sz val="8"/>
            <color indexed="81"/>
            <rFont val="Tahoma"/>
          </rPr>
          <t xml:space="preserve">
SB</t>
        </r>
      </text>
    </comment>
    <comment ref="F14" authorId="0">
      <text>
        <r>
          <rPr>
            <b/>
            <sz val="8"/>
            <color indexed="81"/>
            <rFont val="Tahoma"/>
          </rPr>
          <t>Rik Alewijnse:</t>
        </r>
        <r>
          <rPr>
            <sz val="8"/>
            <color indexed="81"/>
            <rFont val="Tahoma"/>
          </rPr>
          <t xml:space="preserve">
RO</t>
        </r>
      </text>
    </comment>
    <comment ref="G14" authorId="0">
      <text>
        <r>
          <rPr>
            <b/>
            <sz val="8"/>
            <color indexed="81"/>
            <rFont val="Tahoma"/>
          </rPr>
          <t>Rik Alewijnse:</t>
        </r>
        <r>
          <rPr>
            <sz val="8"/>
            <color indexed="81"/>
            <rFont val="Tahoma"/>
          </rPr>
          <t xml:space="preserve">
RO</t>
        </r>
      </text>
    </comment>
  </commentList>
</comments>
</file>

<file path=xl/sharedStrings.xml><?xml version="1.0" encoding="utf-8"?>
<sst xmlns="http://schemas.openxmlformats.org/spreadsheetml/2006/main" count="315" uniqueCount="113">
  <si>
    <t>HELM</t>
  </si>
  <si>
    <t>CREW</t>
  </si>
  <si>
    <t>PY</t>
  </si>
  <si>
    <t>CORRECTED TIME</t>
  </si>
  <si>
    <t>PPY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</si>
  <si>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</si>
  <si>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</si>
  <si>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</si>
  <si>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</si>
  <si>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</si>
  <si>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Lsr 113967</t>
  </si>
  <si>
    <t>Rad 155152</t>
  </si>
  <si>
    <t>Will Porter</t>
  </si>
  <si>
    <t>Scott Edwards</t>
  </si>
  <si>
    <t>GP 11020</t>
  </si>
  <si>
    <t>Tessa Bartlett</t>
  </si>
  <si>
    <t>Greg Bartlett</t>
  </si>
  <si>
    <t>Rik Alewijnse</t>
  </si>
  <si>
    <t>Nick Lynn</t>
  </si>
  <si>
    <t xml:space="preserve">PY POSITION </t>
  </si>
  <si>
    <t>RACE: Spring Points 1 &amp; 2</t>
  </si>
  <si>
    <t>PPY POSITION</t>
  </si>
  <si>
    <t>GP 13517</t>
  </si>
  <si>
    <t>Race 1</t>
  </si>
  <si>
    <t>Race 2</t>
  </si>
  <si>
    <t>George Rogers</t>
  </si>
  <si>
    <t>Race 3</t>
  </si>
  <si>
    <t>Race 4</t>
  </si>
  <si>
    <t>Race 7</t>
  </si>
  <si>
    <t>Race 8</t>
  </si>
  <si>
    <t>DATE: 07/04/2013</t>
  </si>
  <si>
    <t>WIND STRENGTH: 1</t>
  </si>
  <si>
    <t>WIND DIRECTION: ENE</t>
  </si>
  <si>
    <t>COURSE: 9p, 6p, 1p</t>
  </si>
  <si>
    <t>Course: (Last Stbd channel mark)p, 10p, 3p, 5s, 1p</t>
  </si>
  <si>
    <t>RO: George
SB: Ron &amp; Annabelle</t>
  </si>
  <si>
    <t>TOLLESBURY SAILING CLUB DINGHY RACING RESULTS</t>
  </si>
  <si>
    <t>BOAT NO: CLASS</t>
  </si>
  <si>
    <t>START TIME</t>
  </si>
  <si>
    <t>FINISH TIME</t>
  </si>
  <si>
    <t>ELAPSED TIME (SECONDS)</t>
  </si>
  <si>
    <t>Martin Smith</t>
  </si>
  <si>
    <t>Lsr 75228</t>
  </si>
  <si>
    <t>Retired</t>
  </si>
  <si>
    <t>Not run, insufficient starters</t>
  </si>
  <si>
    <t>WIND STRENGTH: 5</t>
  </si>
  <si>
    <t>WIND DIRECTION: S</t>
  </si>
  <si>
    <t>DATE: 14/04/2013</t>
  </si>
  <si>
    <t>RACE: Spring Points 3 7 4</t>
  </si>
  <si>
    <t xml:space="preserve">COURSE: </t>
  </si>
  <si>
    <t>RO: Derek
SB: Bob &amp; George Barber</t>
  </si>
  <si>
    <t>WIND STRENGTH: 3</t>
  </si>
  <si>
    <t>WIND DIRECTION: SW</t>
  </si>
  <si>
    <t>RACE: Spring Points 5 &amp; 6</t>
  </si>
  <si>
    <t>COURSE: Start at 5, 1s, 4p, 1s, 2s, 6p</t>
  </si>
  <si>
    <t>RO: Simon Young &amp; Hazel
SB: Bob &amp; Martin</t>
  </si>
  <si>
    <t>Jilly Wilkinson</t>
  </si>
  <si>
    <t>GP 13939</t>
  </si>
  <si>
    <t>GP 13342</t>
  </si>
  <si>
    <t>Phil Rayner</t>
  </si>
  <si>
    <t>Phantom 1038</t>
  </si>
  <si>
    <t>Andy Hobden</t>
  </si>
  <si>
    <t>Simon Cornwell</t>
  </si>
  <si>
    <t>Henry Cornwell</t>
  </si>
  <si>
    <t>GP 13956</t>
  </si>
  <si>
    <t>RS Vision T</t>
  </si>
  <si>
    <t>Roger Palmer</t>
  </si>
  <si>
    <t>Course: Start at 5, 1p, 9p, 6p x2</t>
  </si>
  <si>
    <t>DNF</t>
  </si>
  <si>
    <t>John Pettican</t>
  </si>
  <si>
    <t>Lsr 113983</t>
  </si>
  <si>
    <t>Dan Carter</t>
  </si>
  <si>
    <t>Not run, insufficient wind</t>
  </si>
  <si>
    <t>WIND STRENGTH: 2</t>
  </si>
  <si>
    <t>WIND DIRECTION: W</t>
  </si>
  <si>
    <t>RACE: Spring Points 7 &amp; 8</t>
  </si>
  <si>
    <t>COURSE: Club Line West, 2s, 10s, 1s, 4s, 1p, Fin Club Line East</t>
  </si>
  <si>
    <t>RO: Nick Lynn
SB: Roger Palmer &amp; Chris Parsons</t>
  </si>
  <si>
    <t>DATE: 28/04/2013</t>
  </si>
  <si>
    <t>Lisa Smart</t>
  </si>
  <si>
    <t>George</t>
  </si>
  <si>
    <t>Will</t>
  </si>
  <si>
    <t>Scott</t>
  </si>
  <si>
    <t>Jilly</t>
  </si>
  <si>
    <t>Race 9</t>
  </si>
  <si>
    <t>Race 10</t>
  </si>
  <si>
    <t>DATE: 05/05/2013</t>
  </si>
  <si>
    <t>DATE: 1905/2013</t>
  </si>
  <si>
    <t>RACE: Spring Points 9 &amp; 10</t>
  </si>
  <si>
    <t>COURSE:</t>
  </si>
  <si>
    <t>WIND STRENGTH:</t>
  </si>
  <si>
    <t>WIND DIRECTION:</t>
  </si>
  <si>
    <t>TROPHY NAME:</t>
  </si>
  <si>
    <t>(PY)</t>
  </si>
  <si>
    <t>Class</t>
  </si>
  <si>
    <t>Boat No</t>
  </si>
  <si>
    <t>Helm</t>
  </si>
  <si>
    <t xml:space="preserve"> </t>
  </si>
  <si>
    <t>Pts Total</t>
  </si>
  <si>
    <t>DNS</t>
  </si>
  <si>
    <t>Less Discards</t>
  </si>
  <si>
    <t>Position</t>
  </si>
  <si>
    <t>Race 5</t>
  </si>
  <si>
    <t>Race 6</t>
  </si>
  <si>
    <t>Series</t>
  </si>
  <si>
    <t>Starters</t>
  </si>
  <si>
    <t>Laser R</t>
  </si>
  <si>
    <t>Phantom</t>
  </si>
  <si>
    <t>Lsr</t>
  </si>
  <si>
    <t>GP14</t>
  </si>
  <si>
    <t>Spring Points</t>
  </si>
  <si>
    <t xml:space="preserve">Lsr </t>
  </si>
  <si>
    <t>RO: Derek &amp; Kees
SB: Rik &amp; Andy Beharrell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</si>
</sst>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0.000"/>
  </numFmts>
  <fonts count="8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  <font>
      <sz val="10"/>
      <name val="Verdana"/>
    </font>
    <font>
      <b/>
      <sz val="12"/>
      <name val="Verdana"/>
    </font>
    <font>
      <sz val="8"/>
      <color indexed="81"/>
      <name val="Tahoma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/>
    <xf numFmtId="0" fontId="1" fillId="0" borderId="0" xfId="0" applyFont="1"/>
    <xf numFmtId="16" fontId="1" fillId="0" borderId="0" xfId="0" applyNumberFormat="1" applyFont="1"/>
    <xf numFmtId="0" fontId="0" fillId="0" borderId="0" xfId="0" applyNumberFormat="1"/>
    <xf numFmtId="14" fontId="0" fillId="0" borderId="0" xfId="0" applyNumberFormat="1" applyAlignment="1">
      <alignment horizontal="center"/>
    </xf>
    <xf numFmtId="49" fontId="4" fillId="2" borderId="0" xfId="0" applyNumberFormat="1" applyFont="1" applyFill="1" applyBorder="1" applyAlignment="1">
      <alignment horizontal="center" textRotation="90" wrapText="1"/>
    </xf>
    <xf numFmtId="0" fontId="1" fillId="0" borderId="2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19"/>
  <sheetViews>
    <sheetView tabSelected="1" topLeftCell="D1" workbookViewId="0">
      <selection activeCell="U14" sqref="U14"/>
    </sheetView>
  </sheetViews>
  <sheetFormatPr defaultRowHeight="12.75" x14ac:dyDescent="0.2"/>
  <cols>
    <col min="1" max="1" width="1.875" customWidth="1"/>
    <col min="2" max="2" width="8.875" bestFit="1" customWidth="1"/>
    <col min="3" max="3" width="11" customWidth="1"/>
    <col min="4" max="4" width="15.625" bestFit="1" customWidth="1"/>
    <col min="5" max="5" width="1.75" bestFit="1" customWidth="1"/>
    <col min="6" max="13" width="10.375" bestFit="1" customWidth="1"/>
    <col min="14" max="15" width="10.375" customWidth="1"/>
    <col min="16" max="16" width="2.625" customWidth="1"/>
    <col min="18" max="18" width="8.5" bestFit="1" customWidth="1"/>
    <col min="19" max="19" width="13.625" bestFit="1" customWidth="1"/>
    <col min="21" max="21" width="8.375" bestFit="1" customWidth="1"/>
  </cols>
  <sheetData>
    <row r="1" spans="2:21" ht="15" x14ac:dyDescent="0.2">
      <c r="B1" s="18" t="s">
        <v>92</v>
      </c>
      <c r="D1" s="18" t="s">
        <v>110</v>
      </c>
      <c r="G1" s="18" t="s">
        <v>93</v>
      </c>
      <c r="H1" s="19"/>
      <c r="I1" s="20">
        <v>2013</v>
      </c>
    </row>
    <row r="3" spans="2:21" x14ac:dyDescent="0.2">
      <c r="B3" s="20" t="s">
        <v>94</v>
      </c>
      <c r="C3" s="20" t="s">
        <v>95</v>
      </c>
      <c r="D3" s="20" t="s">
        <v>96</v>
      </c>
      <c r="E3" s="20" t="s">
        <v>97</v>
      </c>
      <c r="F3" s="21" t="s">
        <v>97</v>
      </c>
      <c r="G3" s="21" t="s">
        <v>97</v>
      </c>
      <c r="H3" s="21" t="s">
        <v>97</v>
      </c>
      <c r="I3" s="21" t="s">
        <v>97</v>
      </c>
      <c r="J3" s="21" t="s">
        <v>97</v>
      </c>
      <c r="K3" s="21" t="s">
        <v>97</v>
      </c>
      <c r="L3" s="21" t="s">
        <v>97</v>
      </c>
      <c r="M3" s="21" t="s">
        <v>97</v>
      </c>
      <c r="N3" s="21"/>
      <c r="O3" s="21"/>
      <c r="P3" s="21"/>
      <c r="Q3" s="20" t="s">
        <v>98</v>
      </c>
      <c r="R3" s="20" t="s">
        <v>99</v>
      </c>
      <c r="S3" s="20" t="s">
        <v>100</v>
      </c>
      <c r="T3" s="20" t="s">
        <v>98</v>
      </c>
      <c r="U3" s="20" t="s">
        <v>101</v>
      </c>
    </row>
    <row r="4" spans="2:21" x14ac:dyDescent="0.2">
      <c r="B4" s="20"/>
      <c r="C4" s="20"/>
      <c r="D4" s="20"/>
      <c r="E4" s="20"/>
      <c r="F4" s="20" t="s">
        <v>23</v>
      </c>
      <c r="G4" s="20" t="s">
        <v>24</v>
      </c>
      <c r="H4" s="20" t="s">
        <v>26</v>
      </c>
      <c r="I4" s="20" t="s">
        <v>27</v>
      </c>
      <c r="J4" s="20" t="s">
        <v>102</v>
      </c>
      <c r="K4" s="20" t="s">
        <v>103</v>
      </c>
      <c r="L4" s="20" t="s">
        <v>28</v>
      </c>
      <c r="M4" s="20" t="s">
        <v>29</v>
      </c>
      <c r="N4" s="20" t="s">
        <v>84</v>
      </c>
      <c r="O4" s="20" t="s">
        <v>85</v>
      </c>
      <c r="P4" s="20"/>
    </row>
    <row r="5" spans="2:21" x14ac:dyDescent="0.2">
      <c r="F5" s="23">
        <v>41370</v>
      </c>
      <c r="G5" s="23"/>
      <c r="H5" s="23">
        <v>41377</v>
      </c>
      <c r="I5" s="23"/>
      <c r="J5" s="23">
        <v>41391</v>
      </c>
      <c r="K5" s="23"/>
      <c r="L5" s="23">
        <v>41398</v>
      </c>
      <c r="M5" s="23"/>
      <c r="N5" s="23">
        <v>41412</v>
      </c>
      <c r="O5" s="23"/>
      <c r="R5" s="20" t="s">
        <v>104</v>
      </c>
    </row>
    <row r="6" spans="2:21" x14ac:dyDescent="0.2">
      <c r="F6" s="20" t="s">
        <v>105</v>
      </c>
      <c r="G6" s="20" t="s">
        <v>105</v>
      </c>
      <c r="H6" s="20" t="s">
        <v>105</v>
      </c>
      <c r="I6" s="20" t="s">
        <v>105</v>
      </c>
      <c r="J6" s="20" t="s">
        <v>105</v>
      </c>
      <c r="K6" s="20" t="s">
        <v>105</v>
      </c>
      <c r="L6" s="20" t="s">
        <v>105</v>
      </c>
      <c r="M6" s="20" t="s">
        <v>105</v>
      </c>
      <c r="N6" s="20"/>
      <c r="O6" s="20"/>
      <c r="P6" s="20"/>
      <c r="R6" s="20" t="s">
        <v>105</v>
      </c>
    </row>
    <row r="7" spans="2:21" x14ac:dyDescent="0.2">
      <c r="F7">
        <v>4</v>
      </c>
      <c r="G7">
        <v>4</v>
      </c>
      <c r="H7">
        <v>3</v>
      </c>
      <c r="J7">
        <v>8</v>
      </c>
      <c r="K7">
        <v>8</v>
      </c>
      <c r="L7">
        <v>6</v>
      </c>
      <c r="M7">
        <v>6</v>
      </c>
      <c r="N7">
        <v>3</v>
      </c>
      <c r="O7">
        <v>3</v>
      </c>
      <c r="R7">
        <v>11</v>
      </c>
      <c r="S7" t="s">
        <v>97</v>
      </c>
    </row>
    <row r="8" spans="2:21" x14ac:dyDescent="0.2">
      <c r="B8" t="s">
        <v>97</v>
      </c>
      <c r="C8" t="s">
        <v>97</v>
      </c>
      <c r="D8" t="s">
        <v>97</v>
      </c>
    </row>
    <row r="9" spans="2:21" ht="12.75" customHeight="1" x14ac:dyDescent="0.2">
      <c r="B9" t="s">
        <v>108</v>
      </c>
      <c r="C9">
        <v>113967</v>
      </c>
      <c r="D9" t="s">
        <v>13</v>
      </c>
      <c r="F9">
        <v>1</v>
      </c>
      <c r="G9">
        <v>2</v>
      </c>
      <c r="H9">
        <v>4</v>
      </c>
      <c r="I9" s="24" t="s">
        <v>44</v>
      </c>
      <c r="J9">
        <v>7</v>
      </c>
      <c r="K9">
        <v>6</v>
      </c>
      <c r="L9">
        <v>4</v>
      </c>
      <c r="M9" s="24" t="s">
        <v>72</v>
      </c>
      <c r="N9">
        <v>3</v>
      </c>
      <c r="O9">
        <v>3</v>
      </c>
      <c r="Q9">
        <f>SUM(F9:O9)</f>
        <v>30</v>
      </c>
      <c r="R9">
        <f>Q9+COUNTIF(F9:O9,"DNS")*($R$7+2)</f>
        <v>30</v>
      </c>
      <c r="S9">
        <v>13</v>
      </c>
      <c r="T9">
        <f>R9-S9</f>
        <v>17</v>
      </c>
      <c r="U9">
        <f>RANK(T9,$T$9:$T$19,1)</f>
        <v>3</v>
      </c>
    </row>
    <row r="10" spans="2:21" x14ac:dyDescent="0.2">
      <c r="B10" t="s">
        <v>106</v>
      </c>
      <c r="C10">
        <v>155152</v>
      </c>
      <c r="D10" t="s">
        <v>12</v>
      </c>
      <c r="F10">
        <v>3</v>
      </c>
      <c r="G10">
        <v>4</v>
      </c>
      <c r="H10">
        <v>1</v>
      </c>
      <c r="I10" s="24"/>
      <c r="J10">
        <v>2</v>
      </c>
      <c r="K10">
        <v>5</v>
      </c>
      <c r="L10">
        <v>5</v>
      </c>
      <c r="M10" s="24"/>
      <c r="N10">
        <v>2</v>
      </c>
      <c r="O10">
        <v>2</v>
      </c>
      <c r="Q10">
        <f t="shared" ref="Q10:Q19" si="0">SUM(F10:O10)</f>
        <v>24</v>
      </c>
      <c r="R10">
        <f t="shared" ref="R10:R19" si="1">Q10+COUNTIF(F10:O10,"DNS")*($R$7+2)</f>
        <v>24</v>
      </c>
      <c r="S10">
        <v>10</v>
      </c>
      <c r="T10">
        <f t="shared" ref="T10:T19" si="2">R10-S10</f>
        <v>14</v>
      </c>
      <c r="U10">
        <f t="shared" ref="U10:U19" si="3">RANK(T10,$T$9:$T$19,1)</f>
        <v>2</v>
      </c>
    </row>
    <row r="11" spans="2:21" x14ac:dyDescent="0.2">
      <c r="B11" t="s">
        <v>109</v>
      </c>
      <c r="C11">
        <v>13517</v>
      </c>
      <c r="D11" t="s">
        <v>15</v>
      </c>
      <c r="F11">
        <v>2</v>
      </c>
      <c r="G11">
        <v>1</v>
      </c>
      <c r="H11" t="s">
        <v>99</v>
      </c>
      <c r="I11" s="24"/>
      <c r="J11">
        <v>3</v>
      </c>
      <c r="K11">
        <v>3</v>
      </c>
      <c r="L11">
        <v>2</v>
      </c>
      <c r="M11" s="24"/>
      <c r="N11" t="s">
        <v>99</v>
      </c>
      <c r="O11" t="s">
        <v>99</v>
      </c>
      <c r="Q11">
        <f t="shared" si="0"/>
        <v>11</v>
      </c>
      <c r="R11">
        <f t="shared" si="1"/>
        <v>50</v>
      </c>
      <c r="S11">
        <v>26</v>
      </c>
      <c r="T11">
        <f t="shared" si="2"/>
        <v>24</v>
      </c>
      <c r="U11">
        <f t="shared" si="3"/>
        <v>4</v>
      </c>
    </row>
    <row r="12" spans="2:21" x14ac:dyDescent="0.2">
      <c r="B12" t="s">
        <v>109</v>
      </c>
      <c r="C12">
        <v>11020</v>
      </c>
      <c r="D12" t="s">
        <v>17</v>
      </c>
      <c r="F12">
        <v>4</v>
      </c>
      <c r="G12">
        <v>3</v>
      </c>
      <c r="H12" t="s">
        <v>99</v>
      </c>
      <c r="I12" s="24"/>
      <c r="J12" t="s">
        <v>99</v>
      </c>
      <c r="K12" t="s">
        <v>99</v>
      </c>
      <c r="L12">
        <v>3</v>
      </c>
      <c r="M12" s="24"/>
      <c r="N12">
        <f>49/8</f>
        <v>6.125</v>
      </c>
      <c r="O12">
        <f>49/8</f>
        <v>6.125</v>
      </c>
      <c r="Q12">
        <f t="shared" si="0"/>
        <v>22.25</v>
      </c>
      <c r="R12">
        <f t="shared" si="1"/>
        <v>61.25</v>
      </c>
      <c r="S12">
        <v>26</v>
      </c>
      <c r="T12">
        <f t="shared" si="2"/>
        <v>35.25</v>
      </c>
      <c r="U12">
        <f t="shared" si="3"/>
        <v>5</v>
      </c>
    </row>
    <row r="13" spans="2:21" x14ac:dyDescent="0.2">
      <c r="B13" t="s">
        <v>108</v>
      </c>
      <c r="C13" s="22">
        <v>75228</v>
      </c>
      <c r="D13" t="s">
        <v>41</v>
      </c>
      <c r="F13" t="s">
        <v>99</v>
      </c>
      <c r="G13" t="s">
        <v>99</v>
      </c>
      <c r="H13">
        <v>2</v>
      </c>
      <c r="I13" s="24"/>
      <c r="J13" t="s">
        <v>99</v>
      </c>
      <c r="K13" t="s">
        <v>99</v>
      </c>
      <c r="L13">
        <v>10</v>
      </c>
      <c r="M13" s="24"/>
      <c r="N13" t="s">
        <v>99</v>
      </c>
      <c r="O13" t="s">
        <v>99</v>
      </c>
      <c r="Q13">
        <f t="shared" si="0"/>
        <v>12</v>
      </c>
      <c r="R13">
        <f t="shared" si="1"/>
        <v>90</v>
      </c>
      <c r="S13">
        <v>26</v>
      </c>
      <c r="T13">
        <f t="shared" si="2"/>
        <v>64</v>
      </c>
      <c r="U13">
        <f t="shared" si="3"/>
        <v>8</v>
      </c>
    </row>
    <row r="14" spans="2:21" x14ac:dyDescent="0.2">
      <c r="B14" t="s">
        <v>109</v>
      </c>
      <c r="C14" s="22">
        <v>13939</v>
      </c>
      <c r="D14" t="s">
        <v>25</v>
      </c>
      <c r="F14">
        <f>21/8</f>
        <v>2.625</v>
      </c>
      <c r="G14">
        <f>21/8</f>
        <v>2.625</v>
      </c>
      <c r="H14" t="s">
        <v>99</v>
      </c>
      <c r="I14" s="24"/>
      <c r="J14">
        <v>4</v>
      </c>
      <c r="K14">
        <v>1</v>
      </c>
      <c r="L14">
        <v>1</v>
      </c>
      <c r="M14" s="24"/>
      <c r="N14">
        <v>1</v>
      </c>
      <c r="O14">
        <v>1</v>
      </c>
      <c r="Q14">
        <f t="shared" si="0"/>
        <v>13.25</v>
      </c>
      <c r="R14">
        <f t="shared" si="1"/>
        <v>26.25</v>
      </c>
      <c r="S14">
        <v>17</v>
      </c>
      <c r="T14">
        <f t="shared" si="2"/>
        <v>9.25</v>
      </c>
      <c r="U14">
        <f t="shared" si="3"/>
        <v>1</v>
      </c>
    </row>
    <row r="15" spans="2:21" x14ac:dyDescent="0.2">
      <c r="B15" t="s">
        <v>107</v>
      </c>
      <c r="C15" s="22">
        <v>1038</v>
      </c>
      <c r="D15" t="s">
        <v>61</v>
      </c>
      <c r="F15" t="s">
        <v>99</v>
      </c>
      <c r="G15" t="s">
        <v>99</v>
      </c>
      <c r="H15" t="s">
        <v>99</v>
      </c>
      <c r="I15" s="24"/>
      <c r="J15">
        <v>1</v>
      </c>
      <c r="K15">
        <v>2</v>
      </c>
      <c r="L15" t="s">
        <v>99</v>
      </c>
      <c r="M15" s="24"/>
      <c r="N15" t="s">
        <v>99</v>
      </c>
      <c r="O15" t="s">
        <v>99</v>
      </c>
      <c r="Q15">
        <f t="shared" si="0"/>
        <v>3</v>
      </c>
      <c r="R15">
        <f t="shared" si="1"/>
        <v>81</v>
      </c>
      <c r="S15">
        <v>26</v>
      </c>
      <c r="T15">
        <f t="shared" si="2"/>
        <v>55</v>
      </c>
      <c r="U15">
        <f t="shared" si="3"/>
        <v>6</v>
      </c>
    </row>
    <row r="16" spans="2:21" x14ac:dyDescent="0.2">
      <c r="B16" t="s">
        <v>109</v>
      </c>
      <c r="C16" s="22">
        <v>13342</v>
      </c>
      <c r="D16" t="s">
        <v>59</v>
      </c>
      <c r="F16" t="s">
        <v>99</v>
      </c>
      <c r="G16" t="s">
        <v>99</v>
      </c>
      <c r="H16" t="s">
        <v>99</v>
      </c>
      <c r="I16" s="24"/>
      <c r="J16">
        <v>6</v>
      </c>
      <c r="K16">
        <v>7</v>
      </c>
      <c r="L16" t="s">
        <v>99</v>
      </c>
      <c r="M16" s="24"/>
      <c r="N16" t="s">
        <v>99</v>
      </c>
      <c r="O16" t="s">
        <v>99</v>
      </c>
      <c r="Q16">
        <f t="shared" si="0"/>
        <v>13</v>
      </c>
      <c r="R16">
        <f t="shared" si="1"/>
        <v>91</v>
      </c>
      <c r="S16">
        <v>26</v>
      </c>
      <c r="T16">
        <f t="shared" si="2"/>
        <v>65</v>
      </c>
      <c r="U16">
        <f t="shared" si="3"/>
        <v>9</v>
      </c>
    </row>
    <row r="17" spans="2:21" x14ac:dyDescent="0.2">
      <c r="B17" t="s">
        <v>65</v>
      </c>
      <c r="C17" s="22"/>
      <c r="D17" t="s">
        <v>62</v>
      </c>
      <c r="F17" t="s">
        <v>99</v>
      </c>
      <c r="G17" t="s">
        <v>99</v>
      </c>
      <c r="H17" t="s">
        <v>99</v>
      </c>
      <c r="I17" s="24"/>
      <c r="J17">
        <v>8</v>
      </c>
      <c r="K17">
        <v>8</v>
      </c>
      <c r="L17" t="s">
        <v>99</v>
      </c>
      <c r="M17" s="24"/>
      <c r="N17" t="s">
        <v>99</v>
      </c>
      <c r="O17" t="s">
        <v>99</v>
      </c>
      <c r="Q17">
        <f t="shared" si="0"/>
        <v>16</v>
      </c>
      <c r="R17">
        <f t="shared" si="1"/>
        <v>94</v>
      </c>
      <c r="S17">
        <v>26</v>
      </c>
      <c r="T17">
        <f t="shared" si="2"/>
        <v>68</v>
      </c>
      <c r="U17">
        <f t="shared" si="3"/>
        <v>10</v>
      </c>
    </row>
    <row r="18" spans="2:21" x14ac:dyDescent="0.2">
      <c r="B18" t="s">
        <v>109</v>
      </c>
      <c r="C18" s="22">
        <v>13956</v>
      </c>
      <c r="D18" t="s">
        <v>66</v>
      </c>
      <c r="F18" t="s">
        <v>99</v>
      </c>
      <c r="G18" t="s">
        <v>99</v>
      </c>
      <c r="H18" t="s">
        <v>99</v>
      </c>
      <c r="I18" s="24"/>
      <c r="J18">
        <v>5</v>
      </c>
      <c r="K18">
        <v>4</v>
      </c>
      <c r="L18" t="s">
        <v>99</v>
      </c>
      <c r="M18" s="24"/>
      <c r="N18" t="s">
        <v>99</v>
      </c>
      <c r="O18" t="s">
        <v>99</v>
      </c>
      <c r="Q18">
        <f t="shared" si="0"/>
        <v>9</v>
      </c>
      <c r="R18">
        <f t="shared" si="1"/>
        <v>87</v>
      </c>
      <c r="S18">
        <v>26</v>
      </c>
      <c r="T18">
        <f t="shared" si="2"/>
        <v>61</v>
      </c>
      <c r="U18">
        <f t="shared" si="3"/>
        <v>7</v>
      </c>
    </row>
    <row r="19" spans="2:21" x14ac:dyDescent="0.2">
      <c r="B19" t="s">
        <v>111</v>
      </c>
      <c r="C19" s="22">
        <v>113983</v>
      </c>
      <c r="D19" t="s">
        <v>71</v>
      </c>
      <c r="F19" t="s">
        <v>99</v>
      </c>
      <c r="G19" t="s">
        <v>99</v>
      </c>
      <c r="H19" t="s">
        <v>99</v>
      </c>
      <c r="I19" s="24"/>
      <c r="J19" t="s">
        <v>99</v>
      </c>
      <c r="K19" t="s">
        <v>99</v>
      </c>
      <c r="L19">
        <v>6</v>
      </c>
      <c r="M19" s="24"/>
      <c r="N19" t="s">
        <v>99</v>
      </c>
      <c r="O19" t="s">
        <v>99</v>
      </c>
      <c r="Q19">
        <f t="shared" si="0"/>
        <v>6</v>
      </c>
      <c r="R19">
        <f t="shared" si="1"/>
        <v>97</v>
      </c>
      <c r="S19">
        <v>26</v>
      </c>
      <c r="T19">
        <f t="shared" si="2"/>
        <v>71</v>
      </c>
      <c r="U19">
        <f t="shared" si="3"/>
        <v>11</v>
      </c>
    </row>
  </sheetData>
  <mergeCells count="7">
    <mergeCell ref="N5:O5"/>
    <mergeCell ref="L5:M5"/>
    <mergeCell ref="F5:G5"/>
    <mergeCell ref="H5:I5"/>
    <mergeCell ref="J5:K5"/>
    <mergeCell ref="I9:I19"/>
    <mergeCell ref="M9:M19"/>
  </mergeCells>
  <phoneticPr fontId="2" type="noConversion"/>
  <printOptions gridLines="1"/>
  <pageMargins left="0.7" right="0.7" top="0.75" bottom="0.75" header="0.3" footer="0.3"/>
  <pageSetup paperSize="9" scale="65" orientation="landscape" horizontalDpi="4294967294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="125" workbookViewId="0">
      <selection activeCell="K2" sqref="K2:L2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 x14ac:dyDescent="0.25">
      <c r="A1" s="26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2" customFormat="1" ht="27.95" customHeight="1" x14ac:dyDescent="0.2">
      <c r="A2" s="28" t="s">
        <v>30</v>
      </c>
      <c r="B2" s="29"/>
      <c r="C2" s="29" t="s">
        <v>31</v>
      </c>
      <c r="D2" s="29"/>
      <c r="E2" s="29" t="s">
        <v>32</v>
      </c>
      <c r="F2" s="29"/>
      <c r="G2" s="29" t="s">
        <v>20</v>
      </c>
      <c r="H2" s="29"/>
      <c r="I2" s="29" t="s">
        <v>33</v>
      </c>
      <c r="J2" s="29"/>
      <c r="K2" s="25" t="s">
        <v>35</v>
      </c>
      <c r="L2" s="25"/>
    </row>
    <row r="3" spans="1:12" s="5" customFormat="1" ht="38.25" x14ac:dyDescent="0.2">
      <c r="A3" s="13" t="s">
        <v>37</v>
      </c>
      <c r="B3" s="13" t="s">
        <v>0</v>
      </c>
      <c r="C3" s="13" t="s">
        <v>1</v>
      </c>
      <c r="D3" s="14" t="s">
        <v>38</v>
      </c>
      <c r="E3" s="14" t="s">
        <v>39</v>
      </c>
      <c r="F3" s="15" t="s">
        <v>40</v>
      </c>
      <c r="G3" s="16" t="s">
        <v>2</v>
      </c>
      <c r="H3" s="15" t="s">
        <v>3</v>
      </c>
      <c r="I3" s="17" t="s">
        <v>19</v>
      </c>
      <c r="J3" s="16" t="s">
        <v>4</v>
      </c>
      <c r="K3" s="15" t="s">
        <v>3</v>
      </c>
      <c r="L3" s="17" t="s">
        <v>21</v>
      </c>
    </row>
    <row r="5" spans="1:12" x14ac:dyDescent="0.2">
      <c r="A5" s="1" t="s">
        <v>23</v>
      </c>
    </row>
    <row r="7" spans="1:12" x14ac:dyDescent="0.2">
      <c r="A7" s="6" t="s">
        <v>10</v>
      </c>
      <c r="B7" s="6" t="s">
        <v>13</v>
      </c>
      <c r="C7" s="6"/>
      <c r="D7" s="7">
        <v>0.41666666666666669</v>
      </c>
      <c r="E7" s="7">
        <v>0.43446759259259254</v>
      </c>
      <c r="F7" s="8">
        <f t="shared" ref="F7:F39" si="0">(HOUR(E7-D7)*60*60)+(MINUTE(E7-D7)*60)+SECOND(E7-D7)</f>
        <v>1538</v>
      </c>
      <c r="G7" s="9">
        <v>1.087</v>
      </c>
      <c r="H7" s="8">
        <f t="shared" ref="H7:H39" si="1">(F7/(IF(G7, G7, 1)))</f>
        <v>1414.9034038638456</v>
      </c>
      <c r="I7" s="10">
        <v>1</v>
      </c>
      <c r="J7" s="9"/>
      <c r="K7" s="8">
        <f t="shared" ref="K7:K39" si="2">(F7/(IF(J7, J7, 1)))</f>
        <v>1538</v>
      </c>
      <c r="L7" s="10"/>
    </row>
    <row r="8" spans="1:12" x14ac:dyDescent="0.2">
      <c r="A8" s="6" t="s">
        <v>11</v>
      </c>
      <c r="B8" s="6" t="s">
        <v>12</v>
      </c>
      <c r="C8" s="6"/>
      <c r="D8" s="7">
        <v>0.41666666666666669</v>
      </c>
      <c r="E8" s="11">
        <v>0.43567129629629631</v>
      </c>
      <c r="F8" s="8">
        <f t="shared" si="0"/>
        <v>1642</v>
      </c>
      <c r="G8" s="10">
        <v>1.117</v>
      </c>
      <c r="H8" s="8">
        <f t="shared" si="1"/>
        <v>1470.0089525514773</v>
      </c>
      <c r="I8" s="10">
        <v>3</v>
      </c>
      <c r="J8" s="10"/>
      <c r="K8" s="8">
        <f t="shared" si="2"/>
        <v>1642</v>
      </c>
      <c r="L8" s="10"/>
    </row>
    <row r="9" spans="1:12" x14ac:dyDescent="0.2">
      <c r="A9" s="6" t="s">
        <v>22</v>
      </c>
      <c r="B9" s="6" t="s">
        <v>15</v>
      </c>
      <c r="C9" s="6" t="s">
        <v>16</v>
      </c>
      <c r="D9" s="7">
        <v>0.41666666666666669</v>
      </c>
      <c r="E9" s="11">
        <v>0.43543981481481481</v>
      </c>
      <c r="F9" s="8">
        <f t="shared" si="0"/>
        <v>1622</v>
      </c>
      <c r="G9" s="10">
        <v>1.127</v>
      </c>
      <c r="H9" s="8">
        <f t="shared" si="1"/>
        <v>1439.2191659272405</v>
      </c>
      <c r="I9" s="10">
        <v>2</v>
      </c>
      <c r="J9" s="10"/>
      <c r="K9" s="8">
        <f t="shared" si="2"/>
        <v>1622</v>
      </c>
      <c r="L9" s="10"/>
    </row>
    <row r="10" spans="1:12" x14ac:dyDescent="0.2">
      <c r="A10" s="6" t="s">
        <v>14</v>
      </c>
      <c r="B10" s="6" t="s">
        <v>17</v>
      </c>
      <c r="C10" s="6" t="s">
        <v>18</v>
      </c>
      <c r="D10" s="7">
        <v>0.41666666666666669</v>
      </c>
      <c r="E10" s="11">
        <v>0.43663194444444442</v>
      </c>
      <c r="F10" s="8">
        <f t="shared" si="0"/>
        <v>1725</v>
      </c>
      <c r="G10" s="10">
        <v>1.127</v>
      </c>
      <c r="H10" s="8">
        <f t="shared" si="1"/>
        <v>1530.6122448979593</v>
      </c>
      <c r="I10" s="10">
        <v>4</v>
      </c>
      <c r="J10" s="10"/>
      <c r="K10" s="8">
        <f t="shared" si="2"/>
        <v>1725</v>
      </c>
      <c r="L10" s="10"/>
    </row>
    <row r="11" spans="1:12" x14ac:dyDescent="0.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 x14ac:dyDescent="0.2">
      <c r="A12" s="6" t="s">
        <v>24</v>
      </c>
      <c r="B12" s="6" t="s">
        <v>34</v>
      </c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 x14ac:dyDescent="0.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 x14ac:dyDescent="0.2">
      <c r="A14" s="6" t="s">
        <v>10</v>
      </c>
      <c r="B14" s="6" t="s">
        <v>13</v>
      </c>
      <c r="C14" s="6"/>
      <c r="D14" s="11">
        <v>0.45833333333333331</v>
      </c>
      <c r="E14" s="11">
        <v>0.48403935185185182</v>
      </c>
      <c r="F14" s="8">
        <f t="shared" si="0"/>
        <v>2221</v>
      </c>
      <c r="G14" s="9">
        <v>1.087</v>
      </c>
      <c r="H14" s="8">
        <f t="shared" si="1"/>
        <v>2043.2382704691813</v>
      </c>
      <c r="I14" s="10">
        <v>2</v>
      </c>
      <c r="J14" s="10"/>
      <c r="K14" s="8">
        <f t="shared" si="2"/>
        <v>2221</v>
      </c>
      <c r="L14" s="10"/>
    </row>
    <row r="15" spans="1:12" x14ac:dyDescent="0.2">
      <c r="A15" s="6" t="s">
        <v>11</v>
      </c>
      <c r="B15" s="6" t="s">
        <v>12</v>
      </c>
      <c r="C15" s="6"/>
      <c r="D15" s="11">
        <v>0.45833333333333331</v>
      </c>
      <c r="E15" s="11">
        <v>0.4886226851851852</v>
      </c>
      <c r="F15" s="8">
        <f t="shared" si="0"/>
        <v>2617</v>
      </c>
      <c r="G15" s="10">
        <v>1.117</v>
      </c>
      <c r="H15" s="8">
        <f t="shared" si="1"/>
        <v>2342.8827215756492</v>
      </c>
      <c r="I15" s="10">
        <v>4</v>
      </c>
      <c r="J15" s="10"/>
      <c r="K15" s="8">
        <f t="shared" si="2"/>
        <v>2617</v>
      </c>
      <c r="L15" s="10"/>
    </row>
    <row r="16" spans="1:12" x14ac:dyDescent="0.2">
      <c r="A16" s="6" t="s">
        <v>22</v>
      </c>
      <c r="B16" s="6" t="s">
        <v>15</v>
      </c>
      <c r="C16" s="6" t="s">
        <v>16</v>
      </c>
      <c r="D16" s="11">
        <v>0.45833333333333331</v>
      </c>
      <c r="E16" s="11">
        <v>0.48466435185185186</v>
      </c>
      <c r="F16" s="8">
        <f t="shared" si="0"/>
        <v>2275</v>
      </c>
      <c r="G16" s="10">
        <v>1.127</v>
      </c>
      <c r="H16" s="8">
        <f t="shared" si="1"/>
        <v>2018.6335403726707</v>
      </c>
      <c r="I16" s="10">
        <v>1</v>
      </c>
      <c r="J16" s="10"/>
      <c r="K16" s="8">
        <f t="shared" si="2"/>
        <v>2275</v>
      </c>
      <c r="L16" s="10"/>
    </row>
    <row r="17" spans="1:12" x14ac:dyDescent="0.2">
      <c r="A17" s="6" t="s">
        <v>14</v>
      </c>
      <c r="B17" s="6" t="s">
        <v>17</v>
      </c>
      <c r="C17" s="6" t="s">
        <v>18</v>
      </c>
      <c r="D17" s="11">
        <v>0.45833333333333331</v>
      </c>
      <c r="E17" s="11">
        <v>0.48853009259259261</v>
      </c>
      <c r="F17" s="8">
        <f t="shared" si="0"/>
        <v>2609</v>
      </c>
      <c r="G17" s="10">
        <v>1.127</v>
      </c>
      <c r="H17" s="8">
        <f t="shared" si="1"/>
        <v>2314.9955634427683</v>
      </c>
      <c r="I17" s="10">
        <v>3</v>
      </c>
      <c r="J17" s="10"/>
      <c r="K17" s="8">
        <f t="shared" si="2"/>
        <v>2609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 x14ac:dyDescent="0.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 x14ac:dyDescent="0.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 x14ac:dyDescent="0.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 x14ac:dyDescent="0.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 x14ac:dyDescent="0.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 x14ac:dyDescent="0.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 x14ac:dyDescent="0.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 x14ac:dyDescent="0.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 x14ac:dyDescent="0.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 x14ac:dyDescent="0.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 x14ac:dyDescent="0.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 x14ac:dyDescent="0.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125" workbookViewId="0">
      <selection activeCell="A9" sqref="A9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2.875" customWidth="1"/>
  </cols>
  <sheetData>
    <row r="1" spans="1:12" ht="18" x14ac:dyDescent="0.25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2" customFormat="1" ht="27.95" customHeight="1" x14ac:dyDescent="0.2">
      <c r="A2" s="28" t="s">
        <v>47</v>
      </c>
      <c r="B2" s="29"/>
      <c r="C2" s="29" t="s">
        <v>45</v>
      </c>
      <c r="D2" s="29"/>
      <c r="E2" s="29" t="s">
        <v>46</v>
      </c>
      <c r="F2" s="29"/>
      <c r="G2" s="29" t="s">
        <v>48</v>
      </c>
      <c r="H2" s="29"/>
      <c r="I2" s="29" t="s">
        <v>49</v>
      </c>
      <c r="J2" s="29"/>
      <c r="K2" s="25" t="s">
        <v>50</v>
      </c>
      <c r="L2" s="25"/>
    </row>
    <row r="3" spans="1:12" s="5" customFormat="1" ht="38.25" x14ac:dyDescent="0.2">
      <c r="A3" s="13" t="s">
        <v>8</v>
      </c>
      <c r="B3" s="13" t="s">
        <v>0</v>
      </c>
      <c r="C3" s="13" t="s">
        <v>1</v>
      </c>
      <c r="D3" s="14" t="s">
        <v>6</v>
      </c>
      <c r="E3" s="14" t="s">
        <v>5</v>
      </c>
      <c r="F3" s="15" t="s">
        <v>7</v>
      </c>
      <c r="G3" s="16" t="s">
        <v>2</v>
      </c>
      <c r="H3" s="15" t="s">
        <v>3</v>
      </c>
      <c r="I3" s="17" t="s">
        <v>19</v>
      </c>
      <c r="J3" s="16" t="s">
        <v>4</v>
      </c>
      <c r="K3" s="15" t="s">
        <v>3</v>
      </c>
      <c r="L3" s="17" t="s">
        <v>21</v>
      </c>
    </row>
    <row r="5" spans="1:12" x14ac:dyDescent="0.2">
      <c r="A5" s="1" t="s">
        <v>26</v>
      </c>
    </row>
    <row r="7" spans="1:12" x14ac:dyDescent="0.2">
      <c r="A7" s="6" t="s">
        <v>11</v>
      </c>
      <c r="B7" s="6" t="s">
        <v>12</v>
      </c>
      <c r="C7" s="6"/>
      <c r="D7" s="7">
        <v>0.58333333333333337</v>
      </c>
      <c r="E7" s="11"/>
      <c r="F7" s="8"/>
      <c r="G7" s="10">
        <v>1.117</v>
      </c>
      <c r="H7" s="8"/>
      <c r="I7" s="10" t="s">
        <v>43</v>
      </c>
      <c r="J7" s="10"/>
      <c r="K7" s="8">
        <f>(F7/(IF(J7, J7, 1)))</f>
        <v>0</v>
      </c>
      <c r="L7" s="10"/>
    </row>
    <row r="8" spans="1:12" x14ac:dyDescent="0.2">
      <c r="A8" s="6" t="s">
        <v>22</v>
      </c>
      <c r="B8" s="6" t="s">
        <v>15</v>
      </c>
      <c r="C8" s="6" t="s">
        <v>16</v>
      </c>
      <c r="D8" s="7">
        <v>0.58333333333333337</v>
      </c>
      <c r="E8" s="11"/>
      <c r="F8" s="8"/>
      <c r="G8" s="10">
        <v>1.127</v>
      </c>
      <c r="H8" s="8"/>
      <c r="I8" s="10">
        <v>1</v>
      </c>
      <c r="J8" s="10"/>
      <c r="K8" s="8">
        <f>(F8/(IF(J8, J8, 1)))</f>
        <v>0</v>
      </c>
      <c r="L8" s="10"/>
    </row>
    <row r="9" spans="1:12" x14ac:dyDescent="0.2">
      <c r="A9" s="6" t="s">
        <v>42</v>
      </c>
      <c r="B9" s="6" t="s">
        <v>41</v>
      </c>
      <c r="C9" s="6"/>
      <c r="D9" s="7">
        <v>0.58333333333333337</v>
      </c>
      <c r="E9" s="11"/>
      <c r="F9" s="8"/>
      <c r="G9" s="9">
        <v>1.087</v>
      </c>
      <c r="H9" s="8"/>
      <c r="I9" s="10">
        <v>2</v>
      </c>
      <c r="J9" s="10"/>
      <c r="K9" s="8">
        <f>(F9/(IF(J9, J9, 1)))</f>
        <v>0</v>
      </c>
      <c r="L9" s="10"/>
    </row>
    <row r="10" spans="1:12" x14ac:dyDescent="0.2">
      <c r="A10" s="6"/>
      <c r="B10" s="6"/>
      <c r="C10" s="6"/>
      <c r="D10" s="10"/>
      <c r="E10" s="10"/>
      <c r="F10" s="8">
        <f t="shared" ref="F10:F34" si="0">(HOUR(E10-D10)*60*60)+(MINUTE(E10-D10)*60)+SECOND(E10-D10)</f>
        <v>0</v>
      </c>
      <c r="G10" s="10"/>
      <c r="H10" s="8">
        <f t="shared" ref="H10:H34" si="1">(F10/(IF(G10, G10, 1)))</f>
        <v>0</v>
      </c>
      <c r="I10" s="10"/>
      <c r="J10" s="10"/>
      <c r="K10" s="8">
        <f t="shared" ref="K10:K34" si="2">(F10/(IF(J10, J10, 1)))</f>
        <v>0</v>
      </c>
      <c r="L10" s="10"/>
    </row>
    <row r="11" spans="1:12" x14ac:dyDescent="0.2">
      <c r="A11" s="6" t="s">
        <v>27</v>
      </c>
      <c r="B11" s="6" t="s">
        <v>44</v>
      </c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 x14ac:dyDescent="0.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 x14ac:dyDescent="0.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 x14ac:dyDescent="0.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 x14ac:dyDescent="0.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 x14ac:dyDescent="0.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 x14ac:dyDescent="0.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 x14ac:dyDescent="0.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 x14ac:dyDescent="0.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 x14ac:dyDescent="0.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 x14ac:dyDescent="0.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 x14ac:dyDescent="0.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 x14ac:dyDescent="0.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 x14ac:dyDescent="0.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4" zoomScale="125" workbookViewId="0">
      <selection activeCell="I14" sqref="I14"/>
    </sheetView>
  </sheetViews>
  <sheetFormatPr defaultColWidth="11" defaultRowHeight="12.75" x14ac:dyDescent="0.2"/>
  <cols>
    <col min="1" max="1" width="13.5" style="1" bestFit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3.375" customWidth="1"/>
  </cols>
  <sheetData>
    <row r="1" spans="1:12" ht="18" x14ac:dyDescent="0.25">
      <c r="A1" s="26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2" customFormat="1" ht="27.95" customHeight="1" x14ac:dyDescent="0.2">
      <c r="A2" s="28" t="s">
        <v>78</v>
      </c>
      <c r="B2" s="29"/>
      <c r="C2" s="29" t="s">
        <v>51</v>
      </c>
      <c r="D2" s="29"/>
      <c r="E2" s="29" t="s">
        <v>52</v>
      </c>
      <c r="F2" s="29"/>
      <c r="G2" s="29" t="s">
        <v>53</v>
      </c>
      <c r="H2" s="29"/>
      <c r="I2" s="29" t="s">
        <v>54</v>
      </c>
      <c r="J2" s="29"/>
      <c r="K2" s="25" t="s">
        <v>55</v>
      </c>
      <c r="L2" s="25"/>
    </row>
    <row r="3" spans="1:12" s="5" customFormat="1" ht="38.25" x14ac:dyDescent="0.2">
      <c r="A3" s="13" t="s">
        <v>37</v>
      </c>
      <c r="B3" s="13" t="s">
        <v>0</v>
      </c>
      <c r="C3" s="13" t="s">
        <v>1</v>
      </c>
      <c r="D3" s="14" t="s">
        <v>38</v>
      </c>
      <c r="E3" s="14" t="s">
        <v>39</v>
      </c>
      <c r="F3" s="15" t="s">
        <v>40</v>
      </c>
      <c r="G3" s="16" t="s">
        <v>2</v>
      </c>
      <c r="H3" s="15" t="s">
        <v>3</v>
      </c>
      <c r="I3" s="17" t="s">
        <v>19</v>
      </c>
      <c r="J3" s="16" t="s">
        <v>4</v>
      </c>
      <c r="K3" s="15" t="s">
        <v>3</v>
      </c>
      <c r="L3" s="17" t="s">
        <v>21</v>
      </c>
    </row>
    <row r="5" spans="1:12" x14ac:dyDescent="0.2">
      <c r="A5" s="1" t="s">
        <v>23</v>
      </c>
    </row>
    <row r="7" spans="1:12" x14ac:dyDescent="0.2">
      <c r="A7" s="6" t="s">
        <v>10</v>
      </c>
      <c r="B7" s="6" t="s">
        <v>13</v>
      </c>
      <c r="C7" s="6"/>
      <c r="D7" s="7">
        <v>0.5625</v>
      </c>
      <c r="E7" s="7">
        <v>0.58658564814814818</v>
      </c>
      <c r="F7" s="8">
        <f>(HOUR(E7-D7)*60*60)+(MINUTE(E7-D7)*60)+SECOND(E7-D7)</f>
        <v>2081</v>
      </c>
      <c r="G7" s="9">
        <v>1.087</v>
      </c>
      <c r="H7" s="8">
        <f>(F7/(IF(G7, G7, 1)))</f>
        <v>1914.4434222631096</v>
      </c>
      <c r="I7" s="10">
        <f>RANK(H7,$H$7:$H$14,1)</f>
        <v>7</v>
      </c>
      <c r="J7" s="9"/>
      <c r="K7" s="8">
        <f t="shared" ref="K7:K43" si="0">(F7/(IF(J7, J7, 1)))</f>
        <v>2081</v>
      </c>
      <c r="L7" s="10"/>
    </row>
    <row r="8" spans="1:12" x14ac:dyDescent="0.2">
      <c r="A8" s="6" t="s">
        <v>11</v>
      </c>
      <c r="B8" s="6" t="s">
        <v>12</v>
      </c>
      <c r="C8" s="6"/>
      <c r="D8" s="7">
        <v>0.5625</v>
      </c>
      <c r="E8" s="11">
        <v>0.58251157407407406</v>
      </c>
      <c r="F8" s="8">
        <f t="shared" ref="F8:F14" si="1">(HOUR(E8-D8)*60*60)+(MINUTE(E8-D8)*60)+SECOND(E8-D8)</f>
        <v>1729</v>
      </c>
      <c r="G8" s="10">
        <v>1.117</v>
      </c>
      <c r="H8" s="8">
        <f t="shared" ref="H8:H14" si="2">(F8/(IF(G8, G8, 1)))</f>
        <v>1547.8961504028648</v>
      </c>
      <c r="I8" s="10">
        <f t="shared" ref="I8:I14" si="3">RANK(H8,$H$7:$H$14,1)</f>
        <v>2</v>
      </c>
      <c r="J8" s="10"/>
      <c r="K8" s="8">
        <f t="shared" si="0"/>
        <v>1729</v>
      </c>
      <c r="L8" s="10"/>
    </row>
    <row r="9" spans="1:12" x14ac:dyDescent="0.2">
      <c r="A9" s="6" t="s">
        <v>22</v>
      </c>
      <c r="B9" s="6" t="s">
        <v>15</v>
      </c>
      <c r="C9" s="6" t="s">
        <v>16</v>
      </c>
      <c r="D9" s="7">
        <v>0.5625</v>
      </c>
      <c r="E9" s="11">
        <v>0.58310185185185182</v>
      </c>
      <c r="F9" s="8">
        <f t="shared" si="1"/>
        <v>1780</v>
      </c>
      <c r="G9" s="10">
        <v>1.127</v>
      </c>
      <c r="H9" s="8">
        <f t="shared" si="2"/>
        <v>1579.4143744454304</v>
      </c>
      <c r="I9" s="10">
        <f t="shared" si="3"/>
        <v>3</v>
      </c>
      <c r="J9" s="10"/>
      <c r="K9" s="8">
        <f t="shared" si="0"/>
        <v>1780</v>
      </c>
      <c r="L9" s="10"/>
    </row>
    <row r="10" spans="1:12" x14ac:dyDescent="0.2">
      <c r="A10" s="6" t="s">
        <v>57</v>
      </c>
      <c r="B10" s="6" t="s">
        <v>25</v>
      </c>
      <c r="C10" s="6" t="s">
        <v>56</v>
      </c>
      <c r="D10" s="7">
        <v>0.5625</v>
      </c>
      <c r="E10" s="11">
        <v>0.58318287037037042</v>
      </c>
      <c r="F10" s="8">
        <f t="shared" si="1"/>
        <v>1787</v>
      </c>
      <c r="G10" s="10">
        <v>1.127</v>
      </c>
      <c r="H10" s="8">
        <f t="shared" si="2"/>
        <v>1585.625554569654</v>
      </c>
      <c r="I10" s="10">
        <f>RANK(H10,$H$7:$H$14,1)</f>
        <v>4</v>
      </c>
      <c r="J10" s="10"/>
      <c r="K10" s="8">
        <f t="shared" si="0"/>
        <v>1787</v>
      </c>
      <c r="L10" s="10"/>
    </row>
    <row r="11" spans="1:12" x14ac:dyDescent="0.2">
      <c r="A11" s="6" t="s">
        <v>60</v>
      </c>
      <c r="B11" s="6" t="s">
        <v>61</v>
      </c>
      <c r="C11" s="6"/>
      <c r="D11" s="7">
        <v>0.5625</v>
      </c>
      <c r="E11" s="11">
        <v>0.58094907407407403</v>
      </c>
      <c r="F11" s="8">
        <f t="shared" si="1"/>
        <v>1594</v>
      </c>
      <c r="G11" s="10">
        <v>1.0580000000000001</v>
      </c>
      <c r="H11" s="8">
        <f t="shared" si="2"/>
        <v>1506.6162570888469</v>
      </c>
      <c r="I11" s="10">
        <f t="shared" si="3"/>
        <v>1</v>
      </c>
      <c r="J11" s="10"/>
      <c r="K11" s="8">
        <f t="shared" si="0"/>
        <v>1594</v>
      </c>
      <c r="L11" s="10"/>
    </row>
    <row r="12" spans="1:12" x14ac:dyDescent="0.2">
      <c r="A12" s="6" t="s">
        <v>58</v>
      </c>
      <c r="B12" s="6" t="s">
        <v>59</v>
      </c>
      <c r="C12" s="6" t="s">
        <v>17</v>
      </c>
      <c r="D12" s="7">
        <v>0.5625</v>
      </c>
      <c r="E12" s="11">
        <v>0.58466435185185184</v>
      </c>
      <c r="F12" s="8">
        <f t="shared" si="1"/>
        <v>1915</v>
      </c>
      <c r="G12" s="10">
        <v>1.127</v>
      </c>
      <c r="H12" s="8">
        <f t="shared" si="2"/>
        <v>1699.2014196983141</v>
      </c>
      <c r="I12" s="10">
        <f t="shared" si="3"/>
        <v>6</v>
      </c>
      <c r="J12" s="10"/>
      <c r="K12" s="8">
        <f t="shared" si="0"/>
        <v>1915</v>
      </c>
      <c r="L12" s="10"/>
    </row>
    <row r="13" spans="1:12" x14ac:dyDescent="0.2">
      <c r="A13" s="6" t="s">
        <v>65</v>
      </c>
      <c r="B13" s="6" t="s">
        <v>62</v>
      </c>
      <c r="C13" s="6" t="s">
        <v>63</v>
      </c>
      <c r="D13" s="7">
        <v>0.5625</v>
      </c>
      <c r="E13" s="10" t="s">
        <v>68</v>
      </c>
      <c r="F13" s="8" t="e">
        <f t="shared" si="1"/>
        <v>#VALUE!</v>
      </c>
      <c r="G13" s="10">
        <v>1.105</v>
      </c>
      <c r="H13" s="8"/>
      <c r="I13" s="10">
        <v>8</v>
      </c>
      <c r="J13" s="10"/>
      <c r="K13" s="8"/>
      <c r="L13" s="10"/>
    </row>
    <row r="14" spans="1:12" x14ac:dyDescent="0.2">
      <c r="A14" s="6" t="s">
        <v>64</v>
      </c>
      <c r="B14" s="6" t="s">
        <v>66</v>
      </c>
      <c r="C14" s="6" t="s">
        <v>18</v>
      </c>
      <c r="D14" s="7">
        <v>0.5625</v>
      </c>
      <c r="E14" s="11">
        <v>0.58343750000000005</v>
      </c>
      <c r="F14" s="8">
        <f t="shared" si="1"/>
        <v>1809</v>
      </c>
      <c r="G14" s="10">
        <v>1.127</v>
      </c>
      <c r="H14" s="8">
        <f t="shared" si="2"/>
        <v>1605.1464063886424</v>
      </c>
      <c r="I14" s="10">
        <f t="shared" si="3"/>
        <v>5</v>
      </c>
      <c r="J14" s="10"/>
      <c r="K14" s="8"/>
      <c r="L14" s="10"/>
    </row>
    <row r="15" spans="1:12" x14ac:dyDescent="0.2">
      <c r="A15" s="6"/>
      <c r="B15" s="6"/>
      <c r="C15" s="6"/>
      <c r="D15" s="10"/>
      <c r="E15" s="10"/>
      <c r="F15" s="8"/>
      <c r="G15" s="10"/>
      <c r="H15" s="8"/>
      <c r="I15" s="10"/>
      <c r="J15" s="10"/>
      <c r="K15" s="8"/>
      <c r="L15" s="10"/>
    </row>
    <row r="16" spans="1:12" x14ac:dyDescent="0.2">
      <c r="A16" s="6" t="s">
        <v>24</v>
      </c>
      <c r="B16" s="6" t="s">
        <v>67</v>
      </c>
      <c r="C16" s="6"/>
      <c r="D16" s="10"/>
      <c r="E16" s="10"/>
      <c r="F16" s="8"/>
      <c r="G16" s="10"/>
      <c r="H16" s="8"/>
      <c r="I16" s="10"/>
      <c r="J16" s="10"/>
      <c r="K16" s="8">
        <f t="shared" si="0"/>
        <v>0</v>
      </c>
      <c r="L16" s="10"/>
    </row>
    <row r="17" spans="1:12" x14ac:dyDescent="0.2">
      <c r="A17" s="6"/>
      <c r="B17" s="6"/>
      <c r="C17" s="6"/>
      <c r="D17" s="10"/>
      <c r="E17" s="10"/>
      <c r="F17" s="8"/>
      <c r="G17" s="10"/>
      <c r="H17" s="8"/>
      <c r="I17" s="10"/>
      <c r="J17" s="10"/>
      <c r="K17" s="8">
        <f t="shared" si="0"/>
        <v>0</v>
      </c>
      <c r="L17" s="10"/>
    </row>
    <row r="18" spans="1:12" x14ac:dyDescent="0.2">
      <c r="A18" s="6" t="s">
        <v>10</v>
      </c>
      <c r="B18" s="6" t="s">
        <v>13</v>
      </c>
      <c r="C18" s="6"/>
      <c r="D18" s="11">
        <v>0.60416666666666663</v>
      </c>
      <c r="E18" s="11">
        <v>0.62440972222222224</v>
      </c>
      <c r="F18" s="8">
        <f t="shared" ref="F18:F43" si="4">(HOUR(E18-D18)*60*60)+(MINUTE(E18-D18)*60)+SECOND(E18-D18)</f>
        <v>1749</v>
      </c>
      <c r="G18" s="9">
        <v>1.087</v>
      </c>
      <c r="H18" s="8">
        <f t="shared" ref="H18:H43" si="5">(F18/(IF(G18, G18, 1)))</f>
        <v>1609.0156393744251</v>
      </c>
      <c r="I18" s="10">
        <f>RANK(H18,$H$18:$H$25,1)</f>
        <v>6</v>
      </c>
      <c r="J18" s="10"/>
      <c r="K18" s="8">
        <f t="shared" si="0"/>
        <v>1749</v>
      </c>
      <c r="L18" s="10"/>
    </row>
    <row r="19" spans="1:12" x14ac:dyDescent="0.2">
      <c r="A19" s="6" t="s">
        <v>11</v>
      </c>
      <c r="B19" s="6" t="s">
        <v>12</v>
      </c>
      <c r="C19" s="6"/>
      <c r="D19" s="11">
        <v>0.60416666666666663</v>
      </c>
      <c r="E19" s="11">
        <v>0.62481481481481482</v>
      </c>
      <c r="F19" s="8">
        <f t="shared" si="4"/>
        <v>1784</v>
      </c>
      <c r="G19" s="10">
        <v>1.117</v>
      </c>
      <c r="H19" s="8">
        <f t="shared" si="5"/>
        <v>1597.1351835273053</v>
      </c>
      <c r="I19" s="10">
        <f t="shared" ref="I19:I25" si="6">RANK(H19,$H$18:$H$25,1)</f>
        <v>5</v>
      </c>
      <c r="J19" s="10"/>
      <c r="K19" s="8">
        <f t="shared" si="0"/>
        <v>1784</v>
      </c>
      <c r="L19" s="10"/>
    </row>
    <row r="20" spans="1:12" x14ac:dyDescent="0.2">
      <c r="A20" s="6" t="s">
        <v>22</v>
      </c>
      <c r="B20" s="6" t="s">
        <v>15</v>
      </c>
      <c r="C20" s="6" t="s">
        <v>16</v>
      </c>
      <c r="D20" s="11">
        <v>0.60416666666666663</v>
      </c>
      <c r="E20" s="11">
        <v>0.62432870370370364</v>
      </c>
      <c r="F20" s="8">
        <f t="shared" si="4"/>
        <v>1742</v>
      </c>
      <c r="G20" s="10">
        <v>1.127</v>
      </c>
      <c r="H20" s="8">
        <f t="shared" si="5"/>
        <v>1545.6965394853594</v>
      </c>
      <c r="I20" s="10">
        <f t="shared" si="6"/>
        <v>3</v>
      </c>
      <c r="J20" s="10"/>
      <c r="K20" s="8">
        <f t="shared" si="0"/>
        <v>1742</v>
      </c>
      <c r="L20" s="10"/>
    </row>
    <row r="21" spans="1:12" x14ac:dyDescent="0.2">
      <c r="A21" s="6" t="s">
        <v>57</v>
      </c>
      <c r="B21" s="6" t="s">
        <v>25</v>
      </c>
      <c r="C21" s="6" t="s">
        <v>56</v>
      </c>
      <c r="D21" s="11">
        <v>0.60416666666666663</v>
      </c>
      <c r="E21" s="11">
        <v>0.62377314814814822</v>
      </c>
      <c r="F21" s="8">
        <f t="shared" si="4"/>
        <v>1694</v>
      </c>
      <c r="G21" s="10">
        <v>1.127</v>
      </c>
      <c r="H21" s="8">
        <f t="shared" si="5"/>
        <v>1503.1055900621118</v>
      </c>
      <c r="I21" s="10">
        <f t="shared" si="6"/>
        <v>1</v>
      </c>
      <c r="J21" s="10"/>
      <c r="K21" s="8">
        <f t="shared" si="0"/>
        <v>1694</v>
      </c>
      <c r="L21" s="10"/>
    </row>
    <row r="22" spans="1:12" x14ac:dyDescent="0.2">
      <c r="A22" s="6" t="s">
        <v>60</v>
      </c>
      <c r="B22" s="6" t="s">
        <v>61</v>
      </c>
      <c r="C22" s="6"/>
      <c r="D22" s="11">
        <v>0.60416666666666663</v>
      </c>
      <c r="E22" s="11">
        <v>0.62290509259259264</v>
      </c>
      <c r="F22" s="8">
        <f t="shared" si="4"/>
        <v>1619</v>
      </c>
      <c r="G22" s="10">
        <v>1.0580000000000001</v>
      </c>
      <c r="H22" s="8">
        <f t="shared" si="5"/>
        <v>1530.2457466918713</v>
      </c>
      <c r="I22" s="10">
        <f t="shared" si="6"/>
        <v>2</v>
      </c>
      <c r="J22" s="10"/>
      <c r="K22" s="8">
        <f t="shared" si="0"/>
        <v>1619</v>
      </c>
      <c r="L22" s="10"/>
    </row>
    <row r="23" spans="1:12" x14ac:dyDescent="0.2">
      <c r="A23" s="6" t="s">
        <v>58</v>
      </c>
      <c r="B23" s="6" t="s">
        <v>59</v>
      </c>
      <c r="C23" s="6" t="s">
        <v>17</v>
      </c>
      <c r="D23" s="11">
        <v>0.60416666666666663</v>
      </c>
      <c r="E23" s="11">
        <v>0.62541666666666662</v>
      </c>
      <c r="F23" s="8">
        <f t="shared" si="4"/>
        <v>1836</v>
      </c>
      <c r="G23" s="10">
        <v>1.127</v>
      </c>
      <c r="H23" s="8">
        <f t="shared" si="5"/>
        <v>1629.1038154392193</v>
      </c>
      <c r="I23" s="10">
        <f t="shared" si="6"/>
        <v>7</v>
      </c>
      <c r="J23" s="10"/>
      <c r="K23" s="8">
        <f t="shared" si="0"/>
        <v>1836</v>
      </c>
      <c r="L23" s="10"/>
    </row>
    <row r="24" spans="1:12" x14ac:dyDescent="0.2">
      <c r="A24" s="6" t="s">
        <v>65</v>
      </c>
      <c r="B24" s="6" t="s">
        <v>62</v>
      </c>
      <c r="C24" s="6" t="s">
        <v>63</v>
      </c>
      <c r="D24" s="11">
        <v>0.60416666666666663</v>
      </c>
      <c r="E24" s="11">
        <v>0.62550925925925926</v>
      </c>
      <c r="F24" s="8">
        <f t="shared" si="4"/>
        <v>1844</v>
      </c>
      <c r="G24" s="10">
        <v>1.105</v>
      </c>
      <c r="H24" s="8">
        <f t="shared" si="5"/>
        <v>1668.7782805429865</v>
      </c>
      <c r="I24" s="10">
        <f t="shared" si="6"/>
        <v>8</v>
      </c>
      <c r="J24" s="10"/>
      <c r="K24" s="8">
        <f t="shared" si="0"/>
        <v>1844</v>
      </c>
      <c r="L24" s="10"/>
    </row>
    <row r="25" spans="1:12" x14ac:dyDescent="0.2">
      <c r="A25" s="6" t="s">
        <v>64</v>
      </c>
      <c r="B25" s="6" t="s">
        <v>66</v>
      </c>
      <c r="C25" s="6" t="s">
        <v>18</v>
      </c>
      <c r="D25" s="11">
        <v>0.60416666666666663</v>
      </c>
      <c r="E25" s="11">
        <v>0.62456018518518519</v>
      </c>
      <c r="F25" s="8">
        <f t="shared" si="4"/>
        <v>1762</v>
      </c>
      <c r="G25" s="10">
        <v>1.127</v>
      </c>
      <c r="H25" s="8">
        <f t="shared" si="5"/>
        <v>1563.4427684117124</v>
      </c>
      <c r="I25" s="10">
        <f t="shared" si="6"/>
        <v>4</v>
      </c>
      <c r="J25" s="10"/>
      <c r="K25" s="8">
        <f t="shared" si="0"/>
        <v>1762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4"/>
        <v>0</v>
      </c>
      <c r="G26" s="10"/>
      <c r="H26" s="8">
        <f t="shared" si="5"/>
        <v>0</v>
      </c>
      <c r="I26" s="10"/>
      <c r="J26" s="10"/>
      <c r="K26" s="8">
        <f t="shared" si="0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4"/>
        <v>0</v>
      </c>
      <c r="G27" s="10"/>
      <c r="H27" s="8">
        <f t="shared" si="5"/>
        <v>0</v>
      </c>
      <c r="I27" s="10"/>
      <c r="J27" s="10"/>
      <c r="K27" s="8">
        <f t="shared" si="0"/>
        <v>0</v>
      </c>
      <c r="L27" s="10"/>
    </row>
    <row r="28" spans="1:12" x14ac:dyDescent="0.2">
      <c r="A28" s="6"/>
      <c r="B28" s="6"/>
      <c r="C28" s="6"/>
      <c r="D28" s="10"/>
      <c r="E28" s="10"/>
      <c r="F28" s="8">
        <f t="shared" si="4"/>
        <v>0</v>
      </c>
      <c r="G28" s="10"/>
      <c r="H28" s="8">
        <f t="shared" si="5"/>
        <v>0</v>
      </c>
      <c r="I28" s="10"/>
      <c r="J28" s="10"/>
      <c r="K28" s="8">
        <f t="shared" si="0"/>
        <v>0</v>
      </c>
      <c r="L28" s="10"/>
    </row>
    <row r="29" spans="1:12" x14ac:dyDescent="0.2">
      <c r="A29" s="6"/>
      <c r="B29" s="6"/>
      <c r="C29" s="6"/>
      <c r="D29" s="10"/>
      <c r="E29" s="10"/>
      <c r="F29" s="8">
        <f t="shared" si="4"/>
        <v>0</v>
      </c>
      <c r="G29" s="10"/>
      <c r="H29" s="8">
        <f t="shared" si="5"/>
        <v>0</v>
      </c>
      <c r="I29" s="10"/>
      <c r="J29" s="10"/>
      <c r="K29" s="8">
        <f t="shared" si="0"/>
        <v>0</v>
      </c>
      <c r="L29" s="10"/>
    </row>
    <row r="30" spans="1:12" x14ac:dyDescent="0.2">
      <c r="A30" s="6"/>
      <c r="B30" s="6"/>
      <c r="C30" s="6"/>
      <c r="D30" s="10"/>
      <c r="E30" s="10"/>
      <c r="F30" s="8">
        <f t="shared" si="4"/>
        <v>0</v>
      </c>
      <c r="G30" s="10"/>
      <c r="H30" s="8">
        <f t="shared" si="5"/>
        <v>0</v>
      </c>
      <c r="I30" s="10"/>
      <c r="J30" s="10"/>
      <c r="K30" s="8">
        <f t="shared" si="0"/>
        <v>0</v>
      </c>
      <c r="L30" s="10"/>
    </row>
    <row r="31" spans="1:12" x14ac:dyDescent="0.2">
      <c r="A31" s="6"/>
      <c r="B31" s="6"/>
      <c r="C31" s="6"/>
      <c r="D31" s="10"/>
      <c r="E31" s="10"/>
      <c r="F31" s="8">
        <f t="shared" si="4"/>
        <v>0</v>
      </c>
      <c r="G31" s="10"/>
      <c r="H31" s="8">
        <f t="shared" si="5"/>
        <v>0</v>
      </c>
      <c r="I31" s="10"/>
      <c r="J31" s="10"/>
      <c r="K31" s="8">
        <f t="shared" si="0"/>
        <v>0</v>
      </c>
      <c r="L31" s="10"/>
    </row>
    <row r="32" spans="1:12" x14ac:dyDescent="0.2">
      <c r="A32" s="6"/>
      <c r="B32" s="6"/>
      <c r="C32" s="6"/>
      <c r="D32" s="10"/>
      <c r="E32" s="10"/>
      <c r="F32" s="8">
        <f t="shared" si="4"/>
        <v>0</v>
      </c>
      <c r="G32" s="10"/>
      <c r="H32" s="8">
        <f t="shared" si="5"/>
        <v>0</v>
      </c>
      <c r="I32" s="10"/>
      <c r="J32" s="10"/>
      <c r="K32" s="8">
        <f t="shared" si="0"/>
        <v>0</v>
      </c>
      <c r="L32" s="10"/>
    </row>
    <row r="33" spans="1:12" x14ac:dyDescent="0.2">
      <c r="A33" s="6"/>
      <c r="B33" s="6"/>
      <c r="C33" s="6"/>
      <c r="D33" s="10"/>
      <c r="E33" s="10"/>
      <c r="F33" s="8">
        <f t="shared" si="4"/>
        <v>0</v>
      </c>
      <c r="G33" s="10"/>
      <c r="H33" s="8">
        <f t="shared" si="5"/>
        <v>0</v>
      </c>
      <c r="I33" s="10"/>
      <c r="J33" s="10"/>
      <c r="K33" s="8">
        <f t="shared" si="0"/>
        <v>0</v>
      </c>
      <c r="L33" s="10"/>
    </row>
    <row r="34" spans="1:12" x14ac:dyDescent="0.2">
      <c r="A34" s="6"/>
      <c r="B34" s="6"/>
      <c r="C34" s="6"/>
      <c r="D34" s="10"/>
      <c r="E34" s="10"/>
      <c r="F34" s="8">
        <f t="shared" si="4"/>
        <v>0</v>
      </c>
      <c r="G34" s="10"/>
      <c r="H34" s="8">
        <f t="shared" si="5"/>
        <v>0</v>
      </c>
      <c r="I34" s="10"/>
      <c r="J34" s="10"/>
      <c r="K34" s="8">
        <f t="shared" si="0"/>
        <v>0</v>
      </c>
      <c r="L34" s="10"/>
    </row>
    <row r="35" spans="1:12" x14ac:dyDescent="0.2">
      <c r="A35" s="6"/>
      <c r="B35" s="6"/>
      <c r="C35" s="6"/>
      <c r="D35" s="10"/>
      <c r="E35" s="10"/>
      <c r="F35" s="8">
        <f t="shared" si="4"/>
        <v>0</v>
      </c>
      <c r="G35" s="10"/>
      <c r="H35" s="8">
        <f t="shared" si="5"/>
        <v>0</v>
      </c>
      <c r="I35" s="10"/>
      <c r="J35" s="10"/>
      <c r="K35" s="8">
        <f t="shared" si="0"/>
        <v>0</v>
      </c>
      <c r="L35" s="10"/>
    </row>
    <row r="36" spans="1:12" x14ac:dyDescent="0.2">
      <c r="A36" s="6"/>
      <c r="B36" s="6"/>
      <c r="C36" s="6"/>
      <c r="D36" s="10"/>
      <c r="E36" s="10"/>
      <c r="F36" s="8">
        <f t="shared" si="4"/>
        <v>0</v>
      </c>
      <c r="G36" s="10"/>
      <c r="H36" s="8">
        <f t="shared" si="5"/>
        <v>0</v>
      </c>
      <c r="I36" s="10"/>
      <c r="J36" s="10"/>
      <c r="K36" s="8">
        <f t="shared" si="0"/>
        <v>0</v>
      </c>
      <c r="L36" s="10"/>
    </row>
    <row r="37" spans="1:12" x14ac:dyDescent="0.2">
      <c r="A37" s="6"/>
      <c r="B37" s="6"/>
      <c r="C37" s="6"/>
      <c r="D37" s="10"/>
      <c r="E37" s="10"/>
      <c r="F37" s="8">
        <f t="shared" si="4"/>
        <v>0</v>
      </c>
      <c r="G37" s="10"/>
      <c r="H37" s="8">
        <f t="shared" si="5"/>
        <v>0</v>
      </c>
      <c r="I37" s="10"/>
      <c r="J37" s="10"/>
      <c r="K37" s="8">
        <f t="shared" si="0"/>
        <v>0</v>
      </c>
      <c r="L37" s="10"/>
    </row>
    <row r="38" spans="1:12" x14ac:dyDescent="0.2">
      <c r="A38" s="6"/>
      <c r="B38" s="6"/>
      <c r="C38" s="6"/>
      <c r="D38" s="10"/>
      <c r="E38" s="10"/>
      <c r="F38" s="8">
        <f t="shared" si="4"/>
        <v>0</v>
      </c>
      <c r="G38" s="10"/>
      <c r="H38" s="8">
        <f t="shared" si="5"/>
        <v>0</v>
      </c>
      <c r="I38" s="10"/>
      <c r="J38" s="10"/>
      <c r="K38" s="8">
        <f t="shared" si="0"/>
        <v>0</v>
      </c>
      <c r="L38" s="10"/>
    </row>
    <row r="39" spans="1:12" x14ac:dyDescent="0.2">
      <c r="A39" s="6"/>
      <c r="B39" s="6"/>
      <c r="C39" s="6"/>
      <c r="D39" s="10"/>
      <c r="E39" s="10"/>
      <c r="F39" s="8">
        <f t="shared" si="4"/>
        <v>0</v>
      </c>
      <c r="G39" s="10"/>
      <c r="H39" s="8">
        <f t="shared" si="5"/>
        <v>0</v>
      </c>
      <c r="I39" s="10"/>
      <c r="J39" s="10"/>
      <c r="K39" s="8">
        <f t="shared" si="0"/>
        <v>0</v>
      </c>
      <c r="L39" s="10"/>
    </row>
    <row r="40" spans="1:12" x14ac:dyDescent="0.2">
      <c r="A40" s="6"/>
      <c r="B40" s="6"/>
      <c r="C40" s="6"/>
      <c r="D40" s="10"/>
      <c r="E40" s="10"/>
      <c r="F40" s="8">
        <f t="shared" si="4"/>
        <v>0</v>
      </c>
      <c r="G40" s="10"/>
      <c r="H40" s="8">
        <f t="shared" si="5"/>
        <v>0</v>
      </c>
      <c r="I40" s="10"/>
      <c r="J40" s="10"/>
      <c r="K40" s="8">
        <f t="shared" si="0"/>
        <v>0</v>
      </c>
      <c r="L40" s="10"/>
    </row>
    <row r="41" spans="1:12" x14ac:dyDescent="0.2">
      <c r="A41" s="6"/>
      <c r="B41" s="6"/>
      <c r="C41" s="6"/>
      <c r="D41" s="10"/>
      <c r="E41" s="10"/>
      <c r="F41" s="8">
        <f t="shared" si="4"/>
        <v>0</v>
      </c>
      <c r="G41" s="10"/>
      <c r="H41" s="8">
        <f t="shared" si="5"/>
        <v>0</v>
      </c>
      <c r="I41" s="10"/>
      <c r="J41" s="10"/>
      <c r="K41" s="8">
        <f t="shared" si="0"/>
        <v>0</v>
      </c>
      <c r="L41" s="10"/>
    </row>
    <row r="42" spans="1:12" x14ac:dyDescent="0.2">
      <c r="A42" s="6"/>
      <c r="B42" s="6"/>
      <c r="C42" s="6"/>
      <c r="D42" s="10"/>
      <c r="E42" s="10"/>
      <c r="F42" s="8">
        <f t="shared" si="4"/>
        <v>0</v>
      </c>
      <c r="G42" s="10"/>
      <c r="H42" s="8">
        <f t="shared" si="5"/>
        <v>0</v>
      </c>
      <c r="I42" s="10"/>
      <c r="J42" s="10"/>
      <c r="K42" s="8">
        <f t="shared" si="0"/>
        <v>0</v>
      </c>
      <c r="L42" s="10"/>
    </row>
    <row r="43" spans="1:12" x14ac:dyDescent="0.2">
      <c r="A43" s="6"/>
      <c r="B43" s="6"/>
      <c r="C43" s="6"/>
      <c r="D43" s="10"/>
      <c r="E43" s="10"/>
      <c r="F43" s="8">
        <f t="shared" si="4"/>
        <v>0</v>
      </c>
      <c r="G43" s="10"/>
      <c r="H43" s="8">
        <f t="shared" si="5"/>
        <v>0</v>
      </c>
      <c r="I43" s="10"/>
      <c r="J43" s="10"/>
      <c r="K43" s="8">
        <f t="shared" si="0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="125" workbookViewId="0">
      <selection activeCell="A12" sqref="A12"/>
    </sheetView>
  </sheetViews>
  <sheetFormatPr defaultColWidth="11" defaultRowHeight="12.75" x14ac:dyDescent="0.2"/>
  <cols>
    <col min="1" max="1" width="13.5" style="1" bestFit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3.375" customWidth="1"/>
  </cols>
  <sheetData>
    <row r="1" spans="1:12" ht="18" x14ac:dyDescent="0.25">
      <c r="A1" s="26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2" customFormat="1" ht="27.95" customHeight="1" x14ac:dyDescent="0.2">
      <c r="A2" s="28" t="s">
        <v>86</v>
      </c>
      <c r="B2" s="29"/>
      <c r="C2" s="29" t="s">
        <v>73</v>
      </c>
      <c r="D2" s="29"/>
      <c r="E2" s="29" t="s">
        <v>74</v>
      </c>
      <c r="F2" s="29"/>
      <c r="G2" s="29" t="s">
        <v>75</v>
      </c>
      <c r="H2" s="29"/>
      <c r="I2" s="29" t="s">
        <v>76</v>
      </c>
      <c r="J2" s="29"/>
      <c r="K2" s="25" t="s">
        <v>77</v>
      </c>
      <c r="L2" s="25"/>
    </row>
    <row r="3" spans="1:12" s="5" customFormat="1" ht="38.25" x14ac:dyDescent="0.2">
      <c r="A3" s="13" t="s">
        <v>37</v>
      </c>
      <c r="B3" s="13" t="s">
        <v>0</v>
      </c>
      <c r="C3" s="13" t="s">
        <v>1</v>
      </c>
      <c r="D3" s="14" t="s">
        <v>38</v>
      </c>
      <c r="E3" s="14" t="s">
        <v>39</v>
      </c>
      <c r="F3" s="15" t="s">
        <v>40</v>
      </c>
      <c r="G3" s="16" t="s">
        <v>2</v>
      </c>
      <c r="H3" s="15" t="s">
        <v>3</v>
      </c>
      <c r="I3" s="17" t="s">
        <v>19</v>
      </c>
      <c r="J3" s="16" t="s">
        <v>4</v>
      </c>
      <c r="K3" s="15" t="s">
        <v>3</v>
      </c>
      <c r="L3" s="17" t="s">
        <v>21</v>
      </c>
    </row>
    <row r="5" spans="1:12" x14ac:dyDescent="0.2">
      <c r="A5" s="1" t="s">
        <v>28</v>
      </c>
    </row>
    <row r="7" spans="1:12" x14ac:dyDescent="0.2">
      <c r="A7" s="6" t="s">
        <v>10</v>
      </c>
      <c r="B7" s="6" t="s">
        <v>13</v>
      </c>
      <c r="C7" s="6"/>
      <c r="D7" s="11">
        <v>0.33333333333333331</v>
      </c>
      <c r="E7" s="11">
        <v>0.36539351851851848</v>
      </c>
      <c r="F7" s="8">
        <f t="shared" ref="F7:F12" si="0">(HOUR(E7-D7)*60*60)+(MINUTE(E7-D7)*60)+SECOND(E7-D7)</f>
        <v>2770</v>
      </c>
      <c r="G7" s="9">
        <v>1.087</v>
      </c>
      <c r="H7" s="8">
        <f t="shared" ref="H7:H12" si="1">(F7/(IF(G7, G7, 1)))</f>
        <v>2548.2980680772771</v>
      </c>
      <c r="I7" s="10">
        <f t="shared" ref="I7:I12" si="2">RANK(H7,$H$7:$H$12,1)</f>
        <v>4</v>
      </c>
      <c r="J7" s="9"/>
      <c r="K7" s="8">
        <f>(F7/(IF(J7, J7, 1)))</f>
        <v>2770</v>
      </c>
      <c r="L7" s="10"/>
    </row>
    <row r="8" spans="1:12" x14ac:dyDescent="0.2">
      <c r="A8" s="6" t="s">
        <v>11</v>
      </c>
      <c r="B8" s="6" t="s">
        <v>12</v>
      </c>
      <c r="C8" s="6"/>
      <c r="D8" s="11">
        <v>0.33333333333333331</v>
      </c>
      <c r="E8" s="11">
        <v>0.36640046296296297</v>
      </c>
      <c r="F8" s="8">
        <f t="shared" si="0"/>
        <v>2857</v>
      </c>
      <c r="G8" s="10">
        <v>1.117</v>
      </c>
      <c r="H8" s="8">
        <f t="shared" si="1"/>
        <v>2557.7439570277529</v>
      </c>
      <c r="I8" s="10">
        <f t="shared" si="2"/>
        <v>5</v>
      </c>
      <c r="J8" s="10"/>
      <c r="K8" s="8">
        <f>(F8/(IF(J8, J8, 1)))</f>
        <v>2857</v>
      </c>
      <c r="L8" s="10"/>
    </row>
    <row r="9" spans="1:12" x14ac:dyDescent="0.2">
      <c r="A9" s="6" t="s">
        <v>22</v>
      </c>
      <c r="B9" s="6" t="s">
        <v>15</v>
      </c>
      <c r="C9" s="6" t="s">
        <v>16</v>
      </c>
      <c r="D9" s="11">
        <v>0.33333333333333331</v>
      </c>
      <c r="E9" s="11">
        <v>0.36550925925925926</v>
      </c>
      <c r="F9" s="8">
        <f t="shared" si="0"/>
        <v>2780</v>
      </c>
      <c r="G9" s="10">
        <v>1.127</v>
      </c>
      <c r="H9" s="8">
        <f t="shared" si="1"/>
        <v>2466.725820763088</v>
      </c>
      <c r="I9" s="10">
        <f t="shared" si="2"/>
        <v>2</v>
      </c>
      <c r="J9" s="10"/>
      <c r="K9" s="8">
        <f>(F9/(IF(J9, J9, 1)))</f>
        <v>2780</v>
      </c>
      <c r="L9" s="10"/>
    </row>
    <row r="10" spans="1:12" x14ac:dyDescent="0.2">
      <c r="A10" s="6" t="s">
        <v>57</v>
      </c>
      <c r="B10" s="6" t="s">
        <v>25</v>
      </c>
      <c r="C10" s="6" t="s">
        <v>79</v>
      </c>
      <c r="D10" s="11">
        <v>0.33333333333333331</v>
      </c>
      <c r="E10" s="11">
        <v>0.36539351851851848</v>
      </c>
      <c r="F10" s="8">
        <f t="shared" si="0"/>
        <v>2770</v>
      </c>
      <c r="G10" s="10">
        <v>1.127</v>
      </c>
      <c r="H10" s="8">
        <f t="shared" si="1"/>
        <v>2457.8527062999115</v>
      </c>
      <c r="I10" s="10">
        <f t="shared" si="2"/>
        <v>1</v>
      </c>
      <c r="J10" s="10"/>
      <c r="K10" s="8">
        <f>(F10/(IF(J10, J10, 1)))</f>
        <v>2770</v>
      </c>
      <c r="L10" s="10"/>
    </row>
    <row r="11" spans="1:12" x14ac:dyDescent="0.2">
      <c r="A11" s="6" t="s">
        <v>14</v>
      </c>
      <c r="B11" s="6" t="s">
        <v>17</v>
      </c>
      <c r="C11" s="6" t="s">
        <v>69</v>
      </c>
      <c r="D11" s="11">
        <v>0.33333333333333331</v>
      </c>
      <c r="E11" s="11">
        <v>0.36628472222222225</v>
      </c>
      <c r="F11" s="8">
        <f t="shared" si="0"/>
        <v>2847</v>
      </c>
      <c r="G11" s="10">
        <v>1.127</v>
      </c>
      <c r="H11" s="8">
        <f t="shared" si="1"/>
        <v>2526.1756876663708</v>
      </c>
      <c r="I11" s="10">
        <f t="shared" si="2"/>
        <v>3</v>
      </c>
      <c r="J11" s="10"/>
      <c r="K11" s="8">
        <f>(F11/(IF(J11, J11, 1)))</f>
        <v>2847</v>
      </c>
      <c r="L11" s="10"/>
    </row>
    <row r="12" spans="1:12" x14ac:dyDescent="0.2">
      <c r="A12" s="6" t="s">
        <v>70</v>
      </c>
      <c r="B12" s="6" t="s">
        <v>71</v>
      </c>
      <c r="C12" s="6"/>
      <c r="D12" s="11">
        <v>0.33333333333333331</v>
      </c>
      <c r="E12" s="11">
        <v>0.37009259259259258</v>
      </c>
      <c r="F12" s="8">
        <f t="shared" si="0"/>
        <v>3176</v>
      </c>
      <c r="G12" s="9">
        <v>1.087</v>
      </c>
      <c r="H12" s="8">
        <f t="shared" si="1"/>
        <v>2921.8031278748849</v>
      </c>
      <c r="I12" s="10">
        <f t="shared" si="2"/>
        <v>6</v>
      </c>
      <c r="J12" s="10"/>
      <c r="K12" s="8"/>
      <c r="L12" s="10"/>
    </row>
    <row r="13" spans="1:12" x14ac:dyDescent="0.2">
      <c r="A13" s="6"/>
      <c r="B13" s="6"/>
      <c r="C13" s="6"/>
      <c r="D13" s="10"/>
      <c r="E13" s="10"/>
      <c r="F13" s="8"/>
      <c r="G13" s="10"/>
      <c r="H13" s="8"/>
      <c r="I13" s="10"/>
      <c r="J13" s="10"/>
      <c r="K13" s="8"/>
      <c r="L13" s="10"/>
    </row>
    <row r="14" spans="1:12" x14ac:dyDescent="0.2">
      <c r="A14" s="6"/>
      <c r="B14" s="6"/>
      <c r="C14" s="6"/>
      <c r="D14" s="10"/>
      <c r="E14" s="10"/>
      <c r="F14" s="8">
        <f t="shared" ref="F14:F31" si="3">(HOUR(E14-D14)*60*60)+(MINUTE(E14-D14)*60)+SECOND(E14-D14)</f>
        <v>0</v>
      </c>
      <c r="G14" s="10"/>
      <c r="H14" s="8">
        <f t="shared" ref="H14:H31" si="4">(F14/(IF(G14, G14, 1)))</f>
        <v>0</v>
      </c>
      <c r="I14" s="10"/>
      <c r="J14" s="10"/>
      <c r="K14" s="8">
        <f t="shared" ref="K14:K31" si="5">(F14/(IF(J14, J14, 1)))</f>
        <v>0</v>
      </c>
      <c r="L14" s="10"/>
    </row>
    <row r="15" spans="1:12" x14ac:dyDescent="0.2">
      <c r="A15" s="6" t="s">
        <v>29</v>
      </c>
      <c r="B15" s="6"/>
      <c r="C15" s="6"/>
      <c r="D15" s="10"/>
      <c r="E15" s="10"/>
      <c r="F15" s="8">
        <f t="shared" si="3"/>
        <v>0</v>
      </c>
      <c r="G15" s="10"/>
      <c r="H15" s="8">
        <f t="shared" si="4"/>
        <v>0</v>
      </c>
      <c r="I15" s="10"/>
      <c r="J15" s="10"/>
      <c r="K15" s="8">
        <f t="shared" si="5"/>
        <v>0</v>
      </c>
      <c r="L15" s="10"/>
    </row>
    <row r="16" spans="1:12" x14ac:dyDescent="0.2">
      <c r="A16" s="6" t="s">
        <v>72</v>
      </c>
      <c r="B16" s="6"/>
      <c r="C16" s="6"/>
      <c r="D16" s="10"/>
      <c r="E16" s="10"/>
      <c r="F16" s="8">
        <f t="shared" si="3"/>
        <v>0</v>
      </c>
      <c r="G16" s="10"/>
      <c r="H16" s="8">
        <f t="shared" si="4"/>
        <v>0</v>
      </c>
      <c r="I16" s="10"/>
      <c r="J16" s="10"/>
      <c r="K16" s="8">
        <f t="shared" si="5"/>
        <v>0</v>
      </c>
      <c r="L16" s="10"/>
    </row>
    <row r="17" spans="1:12" x14ac:dyDescent="0.2">
      <c r="A17" s="6"/>
      <c r="B17" s="6"/>
      <c r="C17" s="6"/>
      <c r="D17" s="10"/>
      <c r="E17" s="10"/>
      <c r="F17" s="8">
        <f t="shared" si="3"/>
        <v>0</v>
      </c>
      <c r="G17" s="10"/>
      <c r="H17" s="8">
        <f t="shared" si="4"/>
        <v>0</v>
      </c>
      <c r="I17" s="10"/>
      <c r="J17" s="10"/>
      <c r="K17" s="8">
        <f t="shared" si="5"/>
        <v>0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3"/>
        <v>0</v>
      </c>
      <c r="G18" s="10"/>
      <c r="H18" s="8">
        <f t="shared" si="4"/>
        <v>0</v>
      </c>
      <c r="I18" s="10"/>
      <c r="J18" s="10"/>
      <c r="K18" s="8">
        <f t="shared" si="5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3"/>
        <v>0</v>
      </c>
      <c r="G19" s="10"/>
      <c r="H19" s="8">
        <f t="shared" si="4"/>
        <v>0</v>
      </c>
      <c r="I19" s="10"/>
      <c r="J19" s="10"/>
      <c r="K19" s="8">
        <f t="shared" si="5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3"/>
        <v>0</v>
      </c>
      <c r="G20" s="10"/>
      <c r="H20" s="8">
        <f t="shared" si="4"/>
        <v>0</v>
      </c>
      <c r="I20" s="10"/>
      <c r="J20" s="10"/>
      <c r="K20" s="8">
        <f t="shared" si="5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3"/>
        <v>0</v>
      </c>
      <c r="G21" s="10"/>
      <c r="H21" s="8">
        <f t="shared" si="4"/>
        <v>0</v>
      </c>
      <c r="I21" s="10"/>
      <c r="J21" s="10"/>
      <c r="K21" s="8">
        <f t="shared" si="5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3"/>
        <v>0</v>
      </c>
      <c r="G22" s="10"/>
      <c r="H22" s="8">
        <f t="shared" si="4"/>
        <v>0</v>
      </c>
      <c r="I22" s="10"/>
      <c r="J22" s="10"/>
      <c r="K22" s="8">
        <f t="shared" si="5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3"/>
        <v>0</v>
      </c>
      <c r="G23" s="10"/>
      <c r="H23" s="8">
        <f t="shared" si="4"/>
        <v>0</v>
      </c>
      <c r="I23" s="10"/>
      <c r="J23" s="10"/>
      <c r="K23" s="8">
        <f t="shared" si="5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3"/>
        <v>0</v>
      </c>
      <c r="G24" s="10"/>
      <c r="H24" s="8">
        <f t="shared" si="4"/>
        <v>0</v>
      </c>
      <c r="I24" s="10"/>
      <c r="J24" s="10"/>
      <c r="K24" s="8">
        <f t="shared" si="5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3"/>
        <v>0</v>
      </c>
      <c r="G25" s="10"/>
      <c r="H25" s="8">
        <f t="shared" si="4"/>
        <v>0</v>
      </c>
      <c r="I25" s="10"/>
      <c r="J25" s="10"/>
      <c r="K25" s="8">
        <f t="shared" si="5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3"/>
        <v>0</v>
      </c>
      <c r="G26" s="10"/>
      <c r="H26" s="8">
        <f t="shared" si="4"/>
        <v>0</v>
      </c>
      <c r="I26" s="10"/>
      <c r="J26" s="10"/>
      <c r="K26" s="8">
        <f t="shared" si="5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3"/>
        <v>0</v>
      </c>
      <c r="G27" s="10"/>
      <c r="H27" s="8">
        <f t="shared" si="4"/>
        <v>0</v>
      </c>
      <c r="I27" s="10"/>
      <c r="J27" s="10"/>
      <c r="K27" s="8">
        <f t="shared" si="5"/>
        <v>0</v>
      </c>
      <c r="L27" s="10"/>
    </row>
    <row r="28" spans="1:12" x14ac:dyDescent="0.2">
      <c r="A28" s="6"/>
      <c r="B28" s="6"/>
      <c r="C28" s="6"/>
      <c r="D28" s="10"/>
      <c r="E28" s="10"/>
      <c r="F28" s="8">
        <f t="shared" si="3"/>
        <v>0</v>
      </c>
      <c r="G28" s="10"/>
      <c r="H28" s="8">
        <f t="shared" si="4"/>
        <v>0</v>
      </c>
      <c r="I28" s="10"/>
      <c r="J28" s="10"/>
      <c r="K28" s="8">
        <f t="shared" si="5"/>
        <v>0</v>
      </c>
      <c r="L28" s="10"/>
    </row>
    <row r="29" spans="1:12" x14ac:dyDescent="0.2">
      <c r="A29" s="6"/>
      <c r="B29" s="6"/>
      <c r="C29" s="6"/>
      <c r="D29" s="10"/>
      <c r="E29" s="10"/>
      <c r="F29" s="8">
        <f t="shared" si="3"/>
        <v>0</v>
      </c>
      <c r="G29" s="10"/>
      <c r="H29" s="8">
        <f t="shared" si="4"/>
        <v>0</v>
      </c>
      <c r="I29" s="10"/>
      <c r="J29" s="10"/>
      <c r="K29" s="8">
        <f t="shared" si="5"/>
        <v>0</v>
      </c>
      <c r="L29" s="10"/>
    </row>
    <row r="30" spans="1:12" x14ac:dyDescent="0.2">
      <c r="A30" s="6"/>
      <c r="B30" s="6"/>
      <c r="C30" s="6"/>
      <c r="D30" s="10"/>
      <c r="E30" s="10"/>
      <c r="F30" s="8">
        <f t="shared" si="3"/>
        <v>0</v>
      </c>
      <c r="G30" s="10"/>
      <c r="H30" s="8">
        <f t="shared" si="4"/>
        <v>0</v>
      </c>
      <c r="I30" s="10"/>
      <c r="J30" s="10"/>
      <c r="K30" s="8">
        <f t="shared" si="5"/>
        <v>0</v>
      </c>
      <c r="L30" s="10"/>
    </row>
    <row r="31" spans="1:12" x14ac:dyDescent="0.2">
      <c r="A31" s="6"/>
      <c r="B31" s="6"/>
      <c r="C31" s="6"/>
      <c r="D31" s="10"/>
      <c r="E31" s="10"/>
      <c r="F31" s="8">
        <f t="shared" si="3"/>
        <v>0</v>
      </c>
      <c r="G31" s="10"/>
      <c r="H31" s="8">
        <f t="shared" si="4"/>
        <v>0</v>
      </c>
      <c r="I31" s="10"/>
      <c r="J31" s="10"/>
      <c r="K31" s="8">
        <f t="shared" si="5"/>
        <v>0</v>
      </c>
      <c r="L31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125" workbookViewId="0">
      <selection activeCell="K2" sqref="K2:L2"/>
    </sheetView>
  </sheetViews>
  <sheetFormatPr defaultColWidth="11" defaultRowHeight="12.75" x14ac:dyDescent="0.2"/>
  <cols>
    <col min="1" max="1" width="13.5" style="1" bestFit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3.375" customWidth="1"/>
  </cols>
  <sheetData>
    <row r="1" spans="1:12" ht="18" x14ac:dyDescent="0.25">
      <c r="A1" s="26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2" customFormat="1" ht="27.95" customHeight="1" x14ac:dyDescent="0.2">
      <c r="A2" s="28" t="s">
        <v>87</v>
      </c>
      <c r="B2" s="29"/>
      <c r="C2" s="29" t="s">
        <v>90</v>
      </c>
      <c r="D2" s="29"/>
      <c r="E2" s="29" t="s">
        <v>91</v>
      </c>
      <c r="F2" s="29"/>
      <c r="G2" s="29" t="s">
        <v>88</v>
      </c>
      <c r="H2" s="29"/>
      <c r="I2" s="29" t="s">
        <v>89</v>
      </c>
      <c r="J2" s="29"/>
      <c r="K2" s="25" t="s">
        <v>112</v>
      </c>
      <c r="L2" s="25"/>
    </row>
    <row r="3" spans="1:12" s="5" customFormat="1" ht="38.25" x14ac:dyDescent="0.2">
      <c r="A3" s="13" t="s">
        <v>37</v>
      </c>
      <c r="B3" s="13" t="s">
        <v>0</v>
      </c>
      <c r="C3" s="13" t="s">
        <v>1</v>
      </c>
      <c r="D3" s="14" t="s">
        <v>38</v>
      </c>
      <c r="E3" s="14" t="s">
        <v>39</v>
      </c>
      <c r="F3" s="15" t="s">
        <v>40</v>
      </c>
      <c r="G3" s="16" t="s">
        <v>2</v>
      </c>
      <c r="H3" s="15" t="s">
        <v>3</v>
      </c>
      <c r="I3" s="17" t="s">
        <v>19</v>
      </c>
      <c r="J3" s="16" t="s">
        <v>4</v>
      </c>
      <c r="K3" s="15" t="s">
        <v>3</v>
      </c>
      <c r="L3" s="17" t="s">
        <v>21</v>
      </c>
    </row>
    <row r="5" spans="1:12" x14ac:dyDescent="0.2">
      <c r="A5" s="1" t="s">
        <v>84</v>
      </c>
    </row>
    <row r="7" spans="1:12" x14ac:dyDescent="0.2">
      <c r="A7" s="6">
        <v>13939</v>
      </c>
      <c r="B7" s="6" t="s">
        <v>80</v>
      </c>
      <c r="C7" s="6" t="s">
        <v>83</v>
      </c>
      <c r="D7" s="11"/>
      <c r="E7" s="11"/>
      <c r="F7" s="8">
        <v>1286</v>
      </c>
      <c r="G7" s="10">
        <v>1.127</v>
      </c>
      <c r="H7" s="8">
        <f>(F7/(IF(G7, G7, 1)))</f>
        <v>1141.0825199645076</v>
      </c>
      <c r="I7" s="10">
        <f>RANK(H7,$H$7:$H$9,1)</f>
        <v>1</v>
      </c>
      <c r="J7" s="9"/>
      <c r="K7" s="8">
        <f>(F7/(IF(J7, J7, 1)))</f>
        <v>1286</v>
      </c>
      <c r="L7" s="10"/>
    </row>
    <row r="8" spans="1:12" x14ac:dyDescent="0.2">
      <c r="A8" s="6">
        <v>155152</v>
      </c>
      <c r="B8" s="6" t="s">
        <v>81</v>
      </c>
      <c r="C8" s="6"/>
      <c r="D8" s="11"/>
      <c r="E8" s="11"/>
      <c r="F8" s="8">
        <v>1375</v>
      </c>
      <c r="G8" s="10">
        <v>1.18</v>
      </c>
      <c r="H8" s="8">
        <f>(F8/(IF(G8, G8, 1)))</f>
        <v>1165.2542372881358</v>
      </c>
      <c r="I8" s="10">
        <f>RANK(H8,$H$7:$H$9,1)</f>
        <v>2</v>
      </c>
      <c r="J8" s="10"/>
      <c r="K8" s="8">
        <f>(F8/(IF(J8, J8, 1)))</f>
        <v>1375</v>
      </c>
      <c r="L8" s="10"/>
    </row>
    <row r="9" spans="1:12" x14ac:dyDescent="0.2">
      <c r="A9" s="6">
        <v>11020</v>
      </c>
      <c r="B9" s="6" t="s">
        <v>82</v>
      </c>
      <c r="C9" s="6"/>
      <c r="D9" s="11"/>
      <c r="E9" s="11"/>
      <c r="F9" s="8">
        <v>1574</v>
      </c>
      <c r="G9" s="10">
        <v>1.087</v>
      </c>
      <c r="H9" s="8">
        <f>(F9/(IF(G9, G9, 1)))</f>
        <v>1448.0220791168354</v>
      </c>
      <c r="I9" s="10">
        <f>RANK(H9,$H$7:$H$9,1)</f>
        <v>3</v>
      </c>
      <c r="J9" s="10"/>
      <c r="K9" s="8">
        <f>(F9/(IF(J9, J9, 1)))</f>
        <v>1574</v>
      </c>
      <c r="L9" s="10"/>
    </row>
    <row r="10" spans="1:12" x14ac:dyDescent="0.2">
      <c r="A10" s="6"/>
      <c r="B10" s="6"/>
      <c r="C10" s="6"/>
      <c r="D10" s="10"/>
      <c r="E10" s="10"/>
      <c r="F10" s="8"/>
      <c r="G10" s="10"/>
      <c r="H10" s="8"/>
      <c r="I10" s="10"/>
      <c r="J10" s="10"/>
      <c r="K10" s="8"/>
      <c r="L10" s="10"/>
    </row>
    <row r="11" spans="1:12" x14ac:dyDescent="0.2">
      <c r="A11" s="6"/>
      <c r="B11" s="6"/>
      <c r="C11" s="6"/>
      <c r="D11" s="10"/>
      <c r="E11" s="10"/>
      <c r="F11" s="8">
        <f t="shared" ref="F11:F27" si="0">(HOUR(E11-D11)*60*60)+(MINUTE(E11-D11)*60)+SECOND(E11-D11)</f>
        <v>0</v>
      </c>
      <c r="G11" s="10"/>
      <c r="H11" s="8">
        <f t="shared" ref="H11:H27" si="1">(F11/(IF(G11, G11, 1)))</f>
        <v>0</v>
      </c>
      <c r="I11" s="10"/>
      <c r="J11" s="10"/>
      <c r="K11" s="8">
        <f t="shared" ref="K11:K27" si="2">(F11/(IF(J11, J11, 1)))</f>
        <v>0</v>
      </c>
      <c r="L11" s="10"/>
    </row>
    <row r="12" spans="1:12" x14ac:dyDescent="0.2">
      <c r="A12" s="6" t="s">
        <v>85</v>
      </c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 x14ac:dyDescent="0.2">
      <c r="A13" s="6">
        <v>13939</v>
      </c>
      <c r="B13" s="6" t="s">
        <v>80</v>
      </c>
      <c r="C13" s="6" t="s">
        <v>83</v>
      </c>
      <c r="D13" s="10"/>
      <c r="E13" s="10"/>
      <c r="F13" s="8">
        <v>1045</v>
      </c>
      <c r="G13" s="10">
        <v>1.127</v>
      </c>
      <c r="H13" s="8">
        <f t="shared" si="1"/>
        <v>927.24046140195207</v>
      </c>
      <c r="I13" s="10">
        <f>RANK(H13,$H$13:$H$15,1)</f>
        <v>1</v>
      </c>
      <c r="J13" s="10"/>
      <c r="K13" s="8">
        <f t="shared" si="2"/>
        <v>1045</v>
      </c>
      <c r="L13" s="10"/>
    </row>
    <row r="14" spans="1:12" x14ac:dyDescent="0.2">
      <c r="A14" s="6">
        <v>155152</v>
      </c>
      <c r="B14" s="6" t="s">
        <v>81</v>
      </c>
      <c r="C14" s="6"/>
      <c r="D14" s="10"/>
      <c r="E14" s="10"/>
      <c r="F14" s="8">
        <v>1105</v>
      </c>
      <c r="G14" s="10">
        <v>1.18</v>
      </c>
      <c r="H14" s="8">
        <f t="shared" si="1"/>
        <v>936.4406779661017</v>
      </c>
      <c r="I14" s="10">
        <f>RANK(H14,$H$13:$H$15,1)</f>
        <v>2</v>
      </c>
      <c r="J14" s="10"/>
      <c r="K14" s="8">
        <f t="shared" si="2"/>
        <v>1105</v>
      </c>
      <c r="L14" s="10"/>
    </row>
    <row r="15" spans="1:12" x14ac:dyDescent="0.2">
      <c r="A15" s="6">
        <v>11020</v>
      </c>
      <c r="B15" s="6" t="s">
        <v>82</v>
      </c>
      <c r="C15" s="6"/>
      <c r="D15" s="10"/>
      <c r="E15" s="10"/>
      <c r="F15" s="8">
        <v>1172</v>
      </c>
      <c r="G15" s="10">
        <v>1.087</v>
      </c>
      <c r="H15" s="8">
        <f t="shared" si="1"/>
        <v>1078.1968721251151</v>
      </c>
      <c r="I15" s="10">
        <f>RANK(H15,$H$13:$H$15,1)</f>
        <v>3</v>
      </c>
      <c r="J15" s="10"/>
      <c r="K15" s="8">
        <f t="shared" si="2"/>
        <v>1172</v>
      </c>
      <c r="L15" s="10"/>
    </row>
    <row r="16" spans="1:12" x14ac:dyDescent="0.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 x14ac:dyDescent="0.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</vt:lpstr>
      <vt:lpstr>1 &amp; 2</vt:lpstr>
      <vt:lpstr>3 &amp; 4</vt:lpstr>
      <vt:lpstr>5 &amp; 6</vt:lpstr>
      <vt:lpstr>7 &amp; 8</vt:lpstr>
      <vt:lpstr>9 &amp;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Andy</cp:lastModifiedBy>
  <cp:lastPrinted>2013-04-20T12:16:09Z</cp:lastPrinted>
  <dcterms:created xsi:type="dcterms:W3CDTF">2011-03-28T17:05:43Z</dcterms:created>
  <dcterms:modified xsi:type="dcterms:W3CDTF">2013-06-02T21:14:32Z</dcterms:modified>
</cp:coreProperties>
</file>