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0785" yWindow="-15" windowWidth="10830" windowHeight="10155" tabRatio="500"/>
  </bookViews>
  <sheets>
    <sheet name="Overall" sheetId="2" r:id="rId1"/>
    <sheet name="1 " sheetId="3" r:id="rId2"/>
    <sheet name="2" sheetId="4" r:id="rId3"/>
    <sheet name="3" sheetId="5" r:id="rId4"/>
    <sheet name="4" sheetId="6" r:id="rId5"/>
    <sheet name="7" sheetId="7" r:id="rId6"/>
  </sheets>
  <calcPr calcId="145621"/>
</workbook>
</file>

<file path=xl/calcChain.xml><?xml version="1.0" encoding="utf-8"?>
<calcChain xmlns="http://schemas.openxmlformats.org/spreadsheetml/2006/main">
  <c r="P13" i="2" l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12" i="2"/>
  <c r="O15" i="2"/>
  <c r="Q15" i="2"/>
  <c r="I5" i="7"/>
  <c r="I6" i="7"/>
  <c r="I7" i="7"/>
  <c r="I4" i="7"/>
  <c r="H5" i="7" l="1"/>
  <c r="H6" i="7"/>
  <c r="H7" i="7"/>
  <c r="F5" i="7"/>
  <c r="F6" i="7"/>
  <c r="F7" i="7"/>
  <c r="F29" i="7" l="1"/>
  <c r="K29" i="7" s="1"/>
  <c r="F28" i="7"/>
  <c r="K28" i="7" s="1"/>
  <c r="F27" i="7"/>
  <c r="K27" i="7" s="1"/>
  <c r="F26" i="7"/>
  <c r="K26" i="7" s="1"/>
  <c r="F25" i="7"/>
  <c r="H25" i="7" s="1"/>
  <c r="K24" i="7"/>
  <c r="F24" i="7"/>
  <c r="H24" i="7" s="1"/>
  <c r="F23" i="7"/>
  <c r="K23" i="7" s="1"/>
  <c r="F22" i="7"/>
  <c r="K22" i="7" s="1"/>
  <c r="K21" i="7"/>
  <c r="F21" i="7"/>
  <c r="H21" i="7" s="1"/>
  <c r="F20" i="7"/>
  <c r="H20" i="7" s="1"/>
  <c r="F19" i="7"/>
  <c r="K19" i="7" s="1"/>
  <c r="F18" i="7"/>
  <c r="K18" i="7" s="1"/>
  <c r="F17" i="7"/>
  <c r="H17" i="7" s="1"/>
  <c r="F16" i="7"/>
  <c r="H16" i="7" s="1"/>
  <c r="F15" i="7"/>
  <c r="K15" i="7" s="1"/>
  <c r="F14" i="7"/>
  <c r="K14" i="7" s="1"/>
  <c r="F13" i="7"/>
  <c r="H13" i="7" s="1"/>
  <c r="K12" i="7"/>
  <c r="F12" i="7"/>
  <c r="H12" i="7" s="1"/>
  <c r="F11" i="7"/>
  <c r="K11" i="7" s="1"/>
  <c r="F10" i="7"/>
  <c r="K10" i="7" s="1"/>
  <c r="F9" i="7"/>
  <c r="H9" i="7" s="1"/>
  <c r="F4" i="7"/>
  <c r="H4" i="7" s="1"/>
  <c r="H14" i="7" l="1"/>
  <c r="K17" i="7"/>
  <c r="H26" i="7"/>
  <c r="H10" i="7"/>
  <c r="K13" i="7"/>
  <c r="K20" i="7"/>
  <c r="H22" i="7"/>
  <c r="K16" i="7"/>
  <c r="H18" i="7"/>
  <c r="K25" i="7"/>
  <c r="K9" i="7"/>
  <c r="H28" i="7"/>
  <c r="H11" i="7"/>
  <c r="H15" i="7"/>
  <c r="H19" i="7"/>
  <c r="H23" i="7"/>
  <c r="H27" i="7"/>
  <c r="H29" i="7"/>
  <c r="D4" i="2"/>
  <c r="D5" i="2"/>
  <c r="L26" i="2" l="1"/>
  <c r="L18" i="2"/>
  <c r="L22" i="2"/>
  <c r="L13" i="2"/>
  <c r="F29" i="2"/>
  <c r="F30" i="2"/>
  <c r="L27" i="2"/>
  <c r="O27" i="2" s="1"/>
  <c r="L19" i="2"/>
  <c r="L23" i="2"/>
  <c r="L14" i="2"/>
  <c r="G29" i="2"/>
  <c r="G30" i="2"/>
  <c r="L20" i="2"/>
  <c r="L24" i="2"/>
  <c r="L12" i="2"/>
  <c r="H29" i="2"/>
  <c r="H30" i="2"/>
  <c r="L17" i="2"/>
  <c r="L21" i="2"/>
  <c r="L16" i="2"/>
  <c r="I29" i="2"/>
  <c r="I30" i="2"/>
  <c r="G25" i="2"/>
  <c r="I28" i="2"/>
  <c r="F28" i="2"/>
  <c r="G28" i="2"/>
  <c r="H28" i="2"/>
  <c r="F24" i="2"/>
  <c r="G13" i="2"/>
  <c r="H19" i="2"/>
  <c r="I23" i="2"/>
  <c r="I12" i="2"/>
  <c r="F22" i="2"/>
  <c r="G21" i="2"/>
  <c r="H12" i="2"/>
  <c r="H20" i="2"/>
  <c r="I19" i="2"/>
  <c r="F26" i="2"/>
  <c r="G20" i="2"/>
  <c r="H13" i="2"/>
  <c r="H23" i="2"/>
  <c r="I17" i="2"/>
  <c r="G26" i="2"/>
  <c r="F25" i="2"/>
  <c r="G18" i="2"/>
  <c r="H18" i="2"/>
  <c r="I22" i="2"/>
  <c r="I14" i="2"/>
  <c r="G27" i="2"/>
  <c r="F27" i="2"/>
  <c r="F23" i="2"/>
  <c r="G14" i="2"/>
  <c r="H14" i="2"/>
  <c r="H22" i="2"/>
  <c r="I20" i="2"/>
  <c r="I13" i="2"/>
  <c r="D6" i="2"/>
  <c r="D7" i="2" s="1"/>
  <c r="F34" i="6"/>
  <c r="K34" i="6"/>
  <c r="H34" i="6"/>
  <c r="F33" i="6"/>
  <c r="K33" i="6"/>
  <c r="H33" i="6"/>
  <c r="F32" i="6"/>
  <c r="K32" i="6"/>
  <c r="H32" i="6"/>
  <c r="F31" i="6"/>
  <c r="K31" i="6"/>
  <c r="H31" i="6"/>
  <c r="F30" i="6"/>
  <c r="K30" i="6"/>
  <c r="H30" i="6"/>
  <c r="F29" i="6"/>
  <c r="K29" i="6"/>
  <c r="H29" i="6"/>
  <c r="F28" i="6"/>
  <c r="K28" i="6"/>
  <c r="H28" i="6"/>
  <c r="F27" i="6"/>
  <c r="K27" i="6"/>
  <c r="H27" i="6"/>
  <c r="F26" i="6"/>
  <c r="K26" i="6"/>
  <c r="H26" i="6"/>
  <c r="F25" i="6"/>
  <c r="K25" i="6"/>
  <c r="H25" i="6"/>
  <c r="F24" i="6"/>
  <c r="K24" i="6"/>
  <c r="H24" i="6"/>
  <c r="F23" i="6"/>
  <c r="K23" i="6"/>
  <c r="H23" i="6"/>
  <c r="F22" i="6"/>
  <c r="K22" i="6"/>
  <c r="H22" i="6"/>
  <c r="F21" i="6"/>
  <c r="K21" i="6"/>
  <c r="H21" i="6"/>
  <c r="F20" i="6"/>
  <c r="K20" i="6"/>
  <c r="H20" i="6"/>
  <c r="F19" i="6"/>
  <c r="K19" i="6"/>
  <c r="H19" i="6"/>
  <c r="F18" i="6"/>
  <c r="K18" i="6"/>
  <c r="H18" i="6"/>
  <c r="F17" i="6"/>
  <c r="K17" i="6"/>
  <c r="H17" i="6"/>
  <c r="F16" i="6"/>
  <c r="K16" i="6"/>
  <c r="H16" i="6"/>
  <c r="F15" i="6"/>
  <c r="K15" i="6"/>
  <c r="H15" i="6"/>
  <c r="F14" i="6"/>
  <c r="K14" i="6"/>
  <c r="H14" i="6"/>
  <c r="F13" i="6"/>
  <c r="K13" i="6"/>
  <c r="H13" i="6"/>
  <c r="F12" i="6"/>
  <c r="K12" i="6"/>
  <c r="H12" i="6"/>
  <c r="K11" i="6"/>
  <c r="F10" i="6"/>
  <c r="H10" i="6"/>
  <c r="F4" i="6"/>
  <c r="H4" i="6"/>
  <c r="F5" i="6"/>
  <c r="H5" i="6"/>
  <c r="F6" i="6"/>
  <c r="H6" i="6"/>
  <c r="F7" i="6"/>
  <c r="H7" i="6"/>
  <c r="F8" i="6"/>
  <c r="H8" i="6"/>
  <c r="F9" i="6"/>
  <c r="H9" i="6"/>
  <c r="I10" i="6"/>
  <c r="I9" i="6"/>
  <c r="I8" i="6"/>
  <c r="I7" i="6"/>
  <c r="I6" i="6"/>
  <c r="I5" i="6"/>
  <c r="I4" i="6"/>
  <c r="I5" i="5"/>
  <c r="I6" i="5"/>
  <c r="I7" i="5"/>
  <c r="I8" i="5"/>
  <c r="I9" i="5"/>
  <c r="I10" i="5"/>
  <c r="I4" i="5"/>
  <c r="H5" i="5"/>
  <c r="H6" i="5"/>
  <c r="H7" i="5"/>
  <c r="H8" i="5"/>
  <c r="H9" i="5"/>
  <c r="H10" i="5"/>
  <c r="F5" i="5"/>
  <c r="F6" i="5"/>
  <c r="F7" i="5"/>
  <c r="F8" i="5"/>
  <c r="F9" i="5"/>
  <c r="F10" i="5"/>
  <c r="F34" i="5"/>
  <c r="K34" i="5"/>
  <c r="H34" i="5"/>
  <c r="F33" i="5"/>
  <c r="K33" i="5"/>
  <c r="H33" i="5"/>
  <c r="F32" i="5"/>
  <c r="K32" i="5"/>
  <c r="H32" i="5"/>
  <c r="F31" i="5"/>
  <c r="K31" i="5"/>
  <c r="H31" i="5"/>
  <c r="F30" i="5"/>
  <c r="K30" i="5"/>
  <c r="H30" i="5"/>
  <c r="F29" i="5"/>
  <c r="K29" i="5"/>
  <c r="H29" i="5"/>
  <c r="F28" i="5"/>
  <c r="K28" i="5"/>
  <c r="H28" i="5"/>
  <c r="F27" i="5"/>
  <c r="K27" i="5"/>
  <c r="H27" i="5"/>
  <c r="F26" i="5"/>
  <c r="K26" i="5"/>
  <c r="H26" i="5"/>
  <c r="F25" i="5"/>
  <c r="K25" i="5"/>
  <c r="H25" i="5"/>
  <c r="F24" i="5"/>
  <c r="K24" i="5"/>
  <c r="H24" i="5"/>
  <c r="F23" i="5"/>
  <c r="K23" i="5"/>
  <c r="H23" i="5"/>
  <c r="F22" i="5"/>
  <c r="K22" i="5"/>
  <c r="H22" i="5"/>
  <c r="F21" i="5"/>
  <c r="K21" i="5"/>
  <c r="H21" i="5"/>
  <c r="F20" i="5"/>
  <c r="K20" i="5"/>
  <c r="H20" i="5"/>
  <c r="F19" i="5"/>
  <c r="K19" i="5"/>
  <c r="H19" i="5"/>
  <c r="F18" i="5"/>
  <c r="K18" i="5"/>
  <c r="H18" i="5"/>
  <c r="F17" i="5"/>
  <c r="K17" i="5"/>
  <c r="H17" i="5"/>
  <c r="F16" i="5"/>
  <c r="K16" i="5"/>
  <c r="H16" i="5"/>
  <c r="F15" i="5"/>
  <c r="K15" i="5"/>
  <c r="H15" i="5"/>
  <c r="F14" i="5"/>
  <c r="K14" i="5"/>
  <c r="H14" i="5"/>
  <c r="F13" i="5"/>
  <c r="K13" i="5"/>
  <c r="H13" i="5"/>
  <c r="F12" i="5"/>
  <c r="K12" i="5"/>
  <c r="H12" i="5"/>
  <c r="K11" i="5"/>
  <c r="F4" i="5"/>
  <c r="H4" i="5"/>
  <c r="F8" i="4"/>
  <c r="H8" i="4"/>
  <c r="F7" i="4"/>
  <c r="H7" i="4"/>
  <c r="F9" i="4"/>
  <c r="H9" i="4"/>
  <c r="F10" i="4"/>
  <c r="H10" i="4"/>
  <c r="F11" i="4"/>
  <c r="H11" i="4"/>
  <c r="F12" i="4"/>
  <c r="H12" i="4"/>
  <c r="I8" i="4"/>
  <c r="I9" i="4"/>
  <c r="I10" i="4"/>
  <c r="I11" i="4"/>
  <c r="I12" i="4"/>
  <c r="I7" i="4"/>
  <c r="K7" i="4"/>
  <c r="K8" i="4"/>
  <c r="K9" i="4"/>
  <c r="K10" i="4"/>
  <c r="K11" i="4"/>
  <c r="K12" i="4"/>
  <c r="K13" i="4"/>
  <c r="F14" i="4"/>
  <c r="H14" i="4"/>
  <c r="K14" i="4"/>
  <c r="F15" i="4"/>
  <c r="H15" i="4"/>
  <c r="K15" i="4"/>
  <c r="F16" i="4"/>
  <c r="H16" i="4"/>
  <c r="K16" i="4"/>
  <c r="F17" i="4"/>
  <c r="H17" i="4"/>
  <c r="K17" i="4"/>
  <c r="F18" i="4"/>
  <c r="H18" i="4"/>
  <c r="K18" i="4"/>
  <c r="F19" i="4"/>
  <c r="H19" i="4"/>
  <c r="K19" i="4"/>
  <c r="F20" i="4"/>
  <c r="H20" i="4"/>
  <c r="K20" i="4"/>
  <c r="F21" i="4"/>
  <c r="H21" i="4"/>
  <c r="K21" i="4"/>
  <c r="F22" i="4"/>
  <c r="H22" i="4"/>
  <c r="K22" i="4"/>
  <c r="F23" i="4"/>
  <c r="H23" i="4"/>
  <c r="K23" i="4"/>
  <c r="F24" i="4"/>
  <c r="H24" i="4"/>
  <c r="K24" i="4"/>
  <c r="F25" i="4"/>
  <c r="H25" i="4"/>
  <c r="K25" i="4"/>
  <c r="F26" i="4"/>
  <c r="H26" i="4"/>
  <c r="K26" i="4"/>
  <c r="F27" i="4"/>
  <c r="H27" i="4"/>
  <c r="K27" i="4"/>
  <c r="F28" i="4"/>
  <c r="H28" i="4"/>
  <c r="K28" i="4"/>
  <c r="F29" i="4"/>
  <c r="H29" i="4"/>
  <c r="K29" i="4"/>
  <c r="F30" i="4"/>
  <c r="H30" i="4"/>
  <c r="K30" i="4"/>
  <c r="F31" i="4"/>
  <c r="H31" i="4"/>
  <c r="K31" i="4"/>
  <c r="F32" i="4"/>
  <c r="H32" i="4"/>
  <c r="K32" i="4"/>
  <c r="F33" i="4"/>
  <c r="H33" i="4"/>
  <c r="K33" i="4"/>
  <c r="F34" i="4"/>
  <c r="H34" i="4"/>
  <c r="K34" i="4"/>
  <c r="F35" i="4"/>
  <c r="H35" i="4"/>
  <c r="K35" i="4"/>
  <c r="F36" i="4"/>
  <c r="H36" i="4"/>
  <c r="K36" i="4"/>
  <c r="F7" i="3"/>
  <c r="H7" i="3"/>
  <c r="F8" i="3"/>
  <c r="H8" i="3"/>
  <c r="F9" i="3"/>
  <c r="H9" i="3"/>
  <c r="F10" i="3"/>
  <c r="H10" i="3"/>
  <c r="F11" i="3"/>
  <c r="H11" i="3"/>
  <c r="F12" i="3"/>
  <c r="H12" i="3"/>
  <c r="F13" i="3"/>
  <c r="H13" i="3"/>
  <c r="F14" i="3"/>
  <c r="H14" i="3"/>
  <c r="I7" i="3"/>
  <c r="I8" i="3"/>
  <c r="I9" i="3"/>
  <c r="I10" i="3"/>
  <c r="I12" i="3"/>
  <c r="I13" i="3"/>
  <c r="I14" i="3"/>
  <c r="I11" i="3"/>
  <c r="K7" i="3"/>
  <c r="K8" i="3"/>
  <c r="K9" i="3"/>
  <c r="K10" i="3"/>
  <c r="K11" i="3"/>
  <c r="K12" i="3"/>
  <c r="K13" i="3"/>
  <c r="K14" i="3"/>
  <c r="K15" i="3"/>
  <c r="K16" i="3"/>
  <c r="F17" i="3"/>
  <c r="H17" i="3"/>
  <c r="K17" i="3"/>
  <c r="F18" i="3"/>
  <c r="H18" i="3"/>
  <c r="K18" i="3"/>
  <c r="F19" i="3"/>
  <c r="H19" i="3"/>
  <c r="K19" i="3"/>
  <c r="F20" i="3"/>
  <c r="H20" i="3"/>
  <c r="K20" i="3"/>
  <c r="F21" i="3"/>
  <c r="H21" i="3"/>
  <c r="K21" i="3"/>
  <c r="F22" i="3"/>
  <c r="H22" i="3"/>
  <c r="K22" i="3"/>
  <c r="F23" i="3"/>
  <c r="H23" i="3"/>
  <c r="K23" i="3"/>
  <c r="F24" i="3"/>
  <c r="H24" i="3"/>
  <c r="K24" i="3"/>
  <c r="F25" i="3"/>
  <c r="H25" i="3"/>
  <c r="K25" i="3"/>
  <c r="F26" i="3"/>
  <c r="H26" i="3"/>
  <c r="K26" i="3"/>
  <c r="F27" i="3"/>
  <c r="H27" i="3"/>
  <c r="K27" i="3"/>
  <c r="F28" i="3"/>
  <c r="H28" i="3"/>
  <c r="K28" i="3"/>
  <c r="F29" i="3"/>
  <c r="H29" i="3"/>
  <c r="K29" i="3"/>
  <c r="F30" i="3"/>
  <c r="H30" i="3"/>
  <c r="K30" i="3"/>
  <c r="F31" i="3"/>
  <c r="H31" i="3"/>
  <c r="K31" i="3"/>
  <c r="F32" i="3"/>
  <c r="H32" i="3"/>
  <c r="K32" i="3"/>
  <c r="F33" i="3"/>
  <c r="H33" i="3"/>
  <c r="K33" i="3"/>
  <c r="F34" i="3"/>
  <c r="H34" i="3"/>
  <c r="K34" i="3"/>
  <c r="F35" i="3"/>
  <c r="H35" i="3"/>
  <c r="K35" i="3"/>
  <c r="F36" i="3"/>
  <c r="H36" i="3"/>
  <c r="K36" i="3"/>
  <c r="F37" i="3"/>
  <c r="H37" i="3"/>
  <c r="K37" i="3"/>
  <c r="F38" i="3"/>
  <c r="H38" i="3"/>
  <c r="K38" i="3"/>
  <c r="F39" i="3"/>
  <c r="H39" i="3"/>
  <c r="K39" i="3"/>
  <c r="O22" i="2" l="1"/>
  <c r="O28" i="2"/>
  <c r="Q28" i="2" s="1"/>
  <c r="O29" i="2"/>
  <c r="O14" i="2"/>
  <c r="O25" i="2"/>
  <c r="Q25" i="2" s="1"/>
  <c r="G24" i="2"/>
  <c r="O16" i="2"/>
  <c r="O13" i="2"/>
  <c r="Q13" i="2" s="1"/>
  <c r="Q27" i="2"/>
  <c r="O17" i="2"/>
  <c r="O26" i="2"/>
  <c r="Q26" i="2" s="1"/>
  <c r="F21" i="2"/>
  <c r="O19" i="2"/>
  <c r="Q19" i="2" s="1"/>
  <c r="O30" i="2"/>
  <c r="O18" i="2"/>
  <c r="O21" i="2"/>
  <c r="F20" i="2"/>
  <c r="G23" i="2"/>
  <c r="O12" i="2"/>
  <c r="I24" i="2"/>
  <c r="H24" i="2"/>
  <c r="Q18" i="2" l="1"/>
  <c r="Q16" i="2"/>
  <c r="Q29" i="2"/>
  <c r="O24" i="2"/>
  <c r="Q24" i="2" s="1"/>
  <c r="Q14" i="2"/>
  <c r="Q22" i="2"/>
  <c r="Q30" i="2"/>
  <c r="Q17" i="2"/>
  <c r="O23" i="2"/>
  <c r="Q23" i="2" s="1"/>
  <c r="O20" i="2"/>
  <c r="Q21" i="2"/>
  <c r="Q12" i="2"/>
  <c r="Q20" i="2" l="1"/>
  <c r="R26" i="2" s="1"/>
  <c r="R29" i="2" l="1"/>
  <c r="R16" i="2"/>
  <c r="R20" i="2"/>
  <c r="R27" i="2"/>
  <c r="R15" i="2"/>
  <c r="R19" i="2"/>
  <c r="R23" i="2"/>
  <c r="R12" i="2"/>
  <c r="R25" i="2"/>
  <c r="R22" i="2"/>
  <c r="R30" i="2"/>
  <c r="R14" i="2"/>
  <c r="R17" i="2"/>
  <c r="R21" i="2"/>
  <c r="R24" i="2"/>
  <c r="R28" i="2"/>
  <c r="R13" i="2"/>
  <c r="R18" i="2"/>
</calcChain>
</file>

<file path=xl/sharedStrings.xml><?xml version="1.0" encoding="utf-8"?>
<sst xmlns="http://schemas.openxmlformats.org/spreadsheetml/2006/main" count="259" uniqueCount="104">
  <si>
    <t>HELM</t>
  </si>
  <si>
    <t>CREW</t>
  </si>
  <si>
    <t>PY</t>
  </si>
  <si>
    <t>CORRECTED TIME</t>
  </si>
  <si>
    <t>PPY</t>
  </si>
  <si>
    <t>Will Porter</t>
  </si>
  <si>
    <t>Scott Edwards</t>
  </si>
  <si>
    <t>Nick Lynn</t>
  </si>
  <si>
    <t xml:space="preserve">PY POSITION </t>
  </si>
  <si>
    <t>PPY POSITION</t>
  </si>
  <si>
    <t xml:space="preserve"> </t>
  </si>
  <si>
    <t>(PY)</t>
  </si>
  <si>
    <t>Position</t>
  </si>
  <si>
    <t>Race 1</t>
  </si>
  <si>
    <t>Starters</t>
  </si>
  <si>
    <t>GP14</t>
  </si>
  <si>
    <t>George Rogers</t>
  </si>
  <si>
    <t>Lsr</t>
  </si>
  <si>
    <t>RO</t>
  </si>
  <si>
    <t>SB</t>
  </si>
  <si>
    <t>TOLLESBURY SAILING CLUB DINGHY RACING RESULTS</t>
  </si>
  <si>
    <t>BOAT NO: CLASS</t>
  </si>
  <si>
    <t>START TIME</t>
  </si>
  <si>
    <t>FINISH TIME</t>
  </si>
  <si>
    <t>ELAPSED TIME (SECONDS)</t>
  </si>
  <si>
    <t>Lsr 125516</t>
  </si>
  <si>
    <t>Simon Young</t>
  </si>
  <si>
    <t>Phantom 1023</t>
  </si>
  <si>
    <t>Simon Cornwell</t>
  </si>
  <si>
    <t>Henry Rayment-Pickard</t>
  </si>
  <si>
    <t>GP14 13939</t>
  </si>
  <si>
    <t>Jilly Wilkinson</t>
  </si>
  <si>
    <t>GP14 12264</t>
  </si>
  <si>
    <t>Roger Palmer</t>
  </si>
  <si>
    <t>GP14 11947</t>
  </si>
  <si>
    <t>Charlotte Todd</t>
  </si>
  <si>
    <t>Sarah Todd</t>
  </si>
  <si>
    <t>Phantom 1038</t>
  </si>
  <si>
    <t>Andy Hobden</t>
  </si>
  <si>
    <t>Phantom</t>
  </si>
  <si>
    <t>`</t>
  </si>
  <si>
    <t>Andy Beharrell</t>
  </si>
  <si>
    <t>Evening Points</t>
  </si>
  <si>
    <t>Lsr 151425</t>
  </si>
  <si>
    <t>RO: Andy Beharrell
SB: Scott</t>
  </si>
  <si>
    <t>COURSE: 6p, 5p, 4p, 1p</t>
  </si>
  <si>
    <t>WIND DIRECTION: NE</t>
  </si>
  <si>
    <t>WIND STRENGTH: 2</t>
  </si>
  <si>
    <t>DATE: 20/04/2013</t>
  </si>
  <si>
    <t>DATE: 04/05/2013</t>
  </si>
  <si>
    <t>WIND DIRECTION: SW</t>
  </si>
  <si>
    <t>RACE: Evening Points 1</t>
  </si>
  <si>
    <t>RACE: Evening Points 2</t>
  </si>
  <si>
    <t>COURSE: Start at 10, 1s, 5p, 4p, 2p, 5s, 1s</t>
  </si>
  <si>
    <t>RO: Phil Rayner
SB: Rik</t>
  </si>
  <si>
    <t>Lsr 113983</t>
  </si>
  <si>
    <t>Dan Carter</t>
  </si>
  <si>
    <t>Lisa Smart</t>
  </si>
  <si>
    <t>Phil Rayner</t>
  </si>
  <si>
    <t>Rik Alewijnse</t>
  </si>
  <si>
    <t>DATE:01/06/2013</t>
  </si>
  <si>
    <t>WIND STRENGTH: 2-3</t>
  </si>
  <si>
    <t>WIND DIRECTION: NNE</t>
  </si>
  <si>
    <t>COURSE:4s, Yps, 4s, 5s, 2p</t>
  </si>
  <si>
    <t>Lsr 155152</t>
  </si>
  <si>
    <t>Rad 113967</t>
  </si>
  <si>
    <t>GP14 8833</t>
  </si>
  <si>
    <t>Steve Graham</t>
  </si>
  <si>
    <t>GP14 13545</t>
  </si>
  <si>
    <t>Greg Bartlett</t>
  </si>
  <si>
    <t>Tessa Bartlett</t>
  </si>
  <si>
    <t>Firefly</t>
  </si>
  <si>
    <t>Firefly 3517</t>
  </si>
  <si>
    <t>Tim Wilkinson</t>
  </si>
  <si>
    <t>COURSE:5s, Yps, 5p, 2p x 2</t>
  </si>
  <si>
    <t>RO: Rik
SB: Hugh R-P</t>
  </si>
  <si>
    <t>Series starters</t>
  </si>
  <si>
    <t>Races to date</t>
  </si>
  <si>
    <t>races that qualify to date</t>
  </si>
  <si>
    <t>No of discards to date</t>
  </si>
  <si>
    <t>SB2</t>
  </si>
  <si>
    <t>Points</t>
  </si>
  <si>
    <t>Total</t>
  </si>
  <si>
    <t>Discard</t>
  </si>
  <si>
    <t>Net</t>
  </si>
  <si>
    <t>Hugh R-P</t>
  </si>
  <si>
    <t>Lsr R</t>
  </si>
  <si>
    <t>Race No</t>
  </si>
  <si>
    <t>DNF = Race Starters + 1 point</t>
  </si>
  <si>
    <t>DNS = Series Starters + 2 points</t>
  </si>
  <si>
    <t>RO/SB awarded average series points (of races sailed)</t>
  </si>
  <si>
    <t>WIND STRENGTH: 10-12 kt</t>
  </si>
  <si>
    <t>DATE: 28/09/2013</t>
  </si>
  <si>
    <t>Hazel Schofield</t>
  </si>
  <si>
    <t>RS Vision</t>
  </si>
  <si>
    <t>Sarah Porter</t>
  </si>
  <si>
    <t>Sarah Barber</t>
  </si>
  <si>
    <t>Harriet Mays</t>
  </si>
  <si>
    <t>George Barber</t>
  </si>
  <si>
    <t>DNF</t>
  </si>
  <si>
    <t xml:space="preserve">  </t>
  </si>
  <si>
    <t>Martyn Porter</t>
  </si>
  <si>
    <t>Kevin Barber</t>
  </si>
  <si>
    <t>Bad light stopped 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</si>
</sst>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7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  <font>
      <b/>
      <sz val="1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16" fontId="1" fillId="0" borderId="0" xfId="0" applyNumberFormat="1" applyFont="1"/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NumberFormat="1"/>
    <xf numFmtId="0" fontId="5" fillId="0" borderId="0" xfId="0" applyFont="1"/>
    <xf numFmtId="0" fontId="6" fillId="0" borderId="0" xfId="0" applyFont="1"/>
    <xf numFmtId="0" fontId="0" fillId="2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3" workbookViewId="0">
      <selection activeCell="J11" sqref="J11"/>
    </sheetView>
  </sheetViews>
  <sheetFormatPr defaultRowHeight="12.75" x14ac:dyDescent="0.2"/>
  <cols>
    <col min="1" max="1" width="8" bestFit="1" customWidth="1"/>
    <col min="2" max="2" width="9" customWidth="1"/>
    <col min="3" max="3" width="20.375" bestFit="1" customWidth="1"/>
    <col min="4" max="4" width="2.875" bestFit="1" customWidth="1"/>
    <col min="5" max="5" width="4" bestFit="1" customWidth="1"/>
    <col min="6" max="6" width="13.125" bestFit="1" customWidth="1"/>
    <col min="7" max="7" width="11.375" bestFit="1" customWidth="1"/>
    <col min="8" max="12" width="10.375" bestFit="1" customWidth="1"/>
    <col min="13" max="13" width="10.375" customWidth="1"/>
    <col min="14" max="14" width="2.625" customWidth="1"/>
    <col min="15" max="15" width="5.125" bestFit="1" customWidth="1"/>
    <col min="16" max="16" width="6.875" bestFit="1" customWidth="1"/>
    <col min="17" max="17" width="3.75" bestFit="1" customWidth="1"/>
    <col min="18" max="18" width="7.25" bestFit="1" customWidth="1"/>
    <col min="19" max="19" width="8.375" bestFit="1" customWidth="1"/>
  </cols>
  <sheetData>
    <row r="1" spans="1:19" ht="15" x14ac:dyDescent="0.2">
      <c r="B1" s="18"/>
      <c r="C1" s="18" t="s">
        <v>42</v>
      </c>
      <c r="D1" s="18"/>
      <c r="E1" s="18" t="s">
        <v>10</v>
      </c>
      <c r="F1" s="18" t="s">
        <v>11</v>
      </c>
      <c r="G1" s="22"/>
      <c r="H1" s="19">
        <v>2013</v>
      </c>
    </row>
    <row r="3" spans="1:19" x14ac:dyDescent="0.2">
      <c r="A3" s="19"/>
      <c r="B3" s="19"/>
      <c r="C3" s="19"/>
      <c r="D3" s="19"/>
      <c r="E3" s="19" t="s">
        <v>10</v>
      </c>
      <c r="F3" s="20" t="s">
        <v>10</v>
      </c>
      <c r="G3" s="20" t="s">
        <v>10</v>
      </c>
      <c r="H3" s="20" t="s">
        <v>10</v>
      </c>
      <c r="I3" s="20" t="s">
        <v>10</v>
      </c>
      <c r="J3" s="20" t="s">
        <v>10</v>
      </c>
      <c r="K3" s="20" t="s">
        <v>10</v>
      </c>
      <c r="L3" s="20" t="s">
        <v>10</v>
      </c>
      <c r="M3" s="20"/>
      <c r="N3" s="20"/>
      <c r="O3" s="19"/>
      <c r="P3" s="19"/>
      <c r="Q3" s="19"/>
      <c r="R3" s="19"/>
      <c r="S3" s="19"/>
    </row>
    <row r="4" spans="1:19" x14ac:dyDescent="0.2">
      <c r="A4" s="19"/>
      <c r="B4" t="s">
        <v>76</v>
      </c>
      <c r="C4" s="19"/>
      <c r="D4">
        <f>COUNT(B12:B39)</f>
        <v>16</v>
      </c>
      <c r="F4" s="21">
        <v>39922</v>
      </c>
      <c r="G4" s="21">
        <v>39936</v>
      </c>
      <c r="H4" s="27">
        <v>39964</v>
      </c>
      <c r="I4" s="27"/>
      <c r="J4" s="27">
        <v>40069</v>
      </c>
      <c r="K4" s="27"/>
      <c r="L4" s="21">
        <v>40083</v>
      </c>
      <c r="M4" s="21">
        <v>40097</v>
      </c>
      <c r="N4" s="19"/>
      <c r="O4" s="28" t="s">
        <v>81</v>
      </c>
      <c r="P4" s="28"/>
      <c r="Q4" s="28"/>
      <c r="R4" t="s">
        <v>12</v>
      </c>
    </row>
    <row r="5" spans="1:19" x14ac:dyDescent="0.2">
      <c r="B5" t="s">
        <v>77</v>
      </c>
      <c r="D5">
        <f>COUNT(F15:M15)</f>
        <v>5</v>
      </c>
      <c r="E5" t="s">
        <v>18</v>
      </c>
      <c r="F5" t="s">
        <v>41</v>
      </c>
      <c r="G5" t="s">
        <v>58</v>
      </c>
      <c r="H5" s="28" t="s">
        <v>59</v>
      </c>
      <c r="I5" s="28"/>
      <c r="L5" t="s">
        <v>59</v>
      </c>
      <c r="O5" t="s">
        <v>82</v>
      </c>
      <c r="P5" t="s">
        <v>83</v>
      </c>
      <c r="Q5" t="s">
        <v>84</v>
      </c>
    </row>
    <row r="6" spans="1:19" x14ac:dyDescent="0.2">
      <c r="B6" t="s">
        <v>78</v>
      </c>
      <c r="D6">
        <f>IF(ISODD(D5),D5/2+0.5,D5/2+1)</f>
        <v>3</v>
      </c>
      <c r="F6" s="19"/>
      <c r="G6" s="19"/>
      <c r="H6" s="19"/>
      <c r="I6" s="19"/>
      <c r="J6" s="19"/>
      <c r="K6" s="19"/>
      <c r="L6" s="19"/>
      <c r="M6" s="19"/>
      <c r="N6" s="19"/>
    </row>
    <row r="7" spans="1:19" x14ac:dyDescent="0.2">
      <c r="B7" t="s">
        <v>79</v>
      </c>
      <c r="D7">
        <f>D5-D6</f>
        <v>2</v>
      </c>
      <c r="E7" t="s">
        <v>19</v>
      </c>
      <c r="F7" t="s">
        <v>6</v>
      </c>
      <c r="G7" t="s">
        <v>59</v>
      </c>
      <c r="H7" s="28" t="s">
        <v>85</v>
      </c>
      <c r="I7" s="28"/>
      <c r="L7" t="s">
        <v>101</v>
      </c>
    </row>
    <row r="8" spans="1:19" x14ac:dyDescent="0.2">
      <c r="A8" t="s">
        <v>10</v>
      </c>
      <c r="B8" t="s">
        <v>10</v>
      </c>
      <c r="C8" t="s">
        <v>10</v>
      </c>
      <c r="E8" t="s">
        <v>80</v>
      </c>
      <c r="L8" t="s">
        <v>102</v>
      </c>
    </row>
    <row r="9" spans="1:19" x14ac:dyDescent="0.2">
      <c r="C9" s="25" t="s">
        <v>87</v>
      </c>
      <c r="F9" s="24">
        <v>1</v>
      </c>
      <c r="G9" s="24">
        <v>2</v>
      </c>
      <c r="H9" s="24">
        <v>3</v>
      </c>
      <c r="I9" s="24">
        <v>4</v>
      </c>
      <c r="J9" s="24">
        <v>5</v>
      </c>
      <c r="K9" s="24">
        <v>6</v>
      </c>
      <c r="L9" s="24">
        <v>7</v>
      </c>
      <c r="M9" s="24">
        <v>8</v>
      </c>
    </row>
    <row r="10" spans="1:19" x14ac:dyDescent="0.2">
      <c r="C10" t="s">
        <v>14</v>
      </c>
      <c r="F10">
        <v>9</v>
      </c>
      <c r="G10">
        <v>6</v>
      </c>
      <c r="H10">
        <v>7</v>
      </c>
      <c r="I10">
        <v>7</v>
      </c>
    </row>
    <row r="12" spans="1:19" x14ac:dyDescent="0.2">
      <c r="A12" t="s">
        <v>17</v>
      </c>
      <c r="B12" s="23">
        <v>125516</v>
      </c>
      <c r="C12" t="s">
        <v>26</v>
      </c>
      <c r="F12">
        <v>3</v>
      </c>
      <c r="G12">
        <v>5</v>
      </c>
      <c r="H12">
        <f t="shared" ref="H12:I14" si="0">$D$4+2</f>
        <v>18</v>
      </c>
      <c r="I12">
        <f t="shared" si="0"/>
        <v>18</v>
      </c>
      <c r="J12" s="26" t="s">
        <v>103</v>
      </c>
      <c r="K12" s="26"/>
      <c r="L12">
        <f t="shared" ref="L12:L27" si="1">$D$4+2</f>
        <v>18</v>
      </c>
      <c r="O12">
        <f>SUM(D12:M12)</f>
        <v>62</v>
      </c>
      <c r="P12">
        <f>LARGE(D12:M12,1)+LARGE(D12:M12,2)</f>
        <v>36</v>
      </c>
      <c r="Q12">
        <f>O12-P12</f>
        <v>26</v>
      </c>
      <c r="R12">
        <f>RANK(Q12,$Q$12:$Q$30,1)</f>
        <v>7</v>
      </c>
    </row>
    <row r="13" spans="1:19" x14ac:dyDescent="0.2">
      <c r="A13" t="s">
        <v>39</v>
      </c>
      <c r="B13" s="23">
        <v>1023</v>
      </c>
      <c r="C13" t="s">
        <v>28</v>
      </c>
      <c r="F13">
        <v>5</v>
      </c>
      <c r="G13">
        <f>$D$4+2</f>
        <v>18</v>
      </c>
      <c r="H13">
        <f t="shared" si="0"/>
        <v>18</v>
      </c>
      <c r="I13">
        <f t="shared" si="0"/>
        <v>18</v>
      </c>
      <c r="J13" s="26"/>
      <c r="K13" s="26"/>
      <c r="L13">
        <f t="shared" si="1"/>
        <v>18</v>
      </c>
      <c r="O13">
        <f t="shared" ref="O13:O30" si="2">SUM(D13:M13)</f>
        <v>77</v>
      </c>
      <c r="P13">
        <f t="shared" ref="P13:P30" si="3">LARGE(D13:M13,1)+LARGE(D13:M13,2)</f>
        <v>36</v>
      </c>
      <c r="Q13">
        <f t="shared" ref="Q13:Q30" si="4">O13-P13</f>
        <v>41</v>
      </c>
      <c r="R13">
        <f t="shared" ref="R13:R30" si="5">RANK(Q13,$Q$12:$Q$30,1)</f>
        <v>13</v>
      </c>
    </row>
    <row r="14" spans="1:19" x14ac:dyDescent="0.2">
      <c r="A14" s="25" t="s">
        <v>86</v>
      </c>
      <c r="B14">
        <v>151425</v>
      </c>
      <c r="C14" t="s">
        <v>29</v>
      </c>
      <c r="F14">
        <v>8</v>
      </c>
      <c r="G14">
        <f>$D$4+2</f>
        <v>18</v>
      </c>
      <c r="H14">
        <f t="shared" si="0"/>
        <v>18</v>
      </c>
      <c r="I14">
        <f t="shared" si="0"/>
        <v>18</v>
      </c>
      <c r="J14" s="26"/>
      <c r="K14" s="26"/>
      <c r="L14">
        <f t="shared" si="1"/>
        <v>18</v>
      </c>
      <c r="O14">
        <f t="shared" si="2"/>
        <v>80</v>
      </c>
      <c r="P14">
        <f t="shared" si="3"/>
        <v>36</v>
      </c>
      <c r="Q14">
        <f t="shared" si="4"/>
        <v>44</v>
      </c>
      <c r="R14">
        <f t="shared" si="5"/>
        <v>16</v>
      </c>
    </row>
    <row r="15" spans="1:19" x14ac:dyDescent="0.2">
      <c r="A15" s="25" t="s">
        <v>86</v>
      </c>
      <c r="B15" s="23">
        <v>113967</v>
      </c>
      <c r="C15" t="s">
        <v>5</v>
      </c>
      <c r="F15">
        <v>4</v>
      </c>
      <c r="G15">
        <v>2</v>
      </c>
      <c r="H15">
        <v>6</v>
      </c>
      <c r="I15">
        <v>7</v>
      </c>
      <c r="J15" s="26"/>
      <c r="K15" s="26"/>
      <c r="L15">
        <v>1</v>
      </c>
      <c r="O15">
        <f t="shared" si="2"/>
        <v>20</v>
      </c>
      <c r="P15">
        <f t="shared" si="3"/>
        <v>13</v>
      </c>
      <c r="Q15">
        <f t="shared" si="4"/>
        <v>7</v>
      </c>
      <c r="R15">
        <f t="shared" si="5"/>
        <v>2</v>
      </c>
    </row>
    <row r="16" spans="1:19" x14ac:dyDescent="0.2">
      <c r="A16" t="s">
        <v>15</v>
      </c>
      <c r="B16" s="23">
        <v>13939</v>
      </c>
      <c r="C16" t="s">
        <v>16</v>
      </c>
      <c r="F16">
        <v>1</v>
      </c>
      <c r="G16">
        <v>4</v>
      </c>
      <c r="H16">
        <v>1</v>
      </c>
      <c r="I16">
        <v>1</v>
      </c>
      <c r="J16" s="26"/>
      <c r="K16" s="26"/>
      <c r="L16">
        <f t="shared" si="1"/>
        <v>18</v>
      </c>
      <c r="O16">
        <f t="shared" si="2"/>
        <v>25</v>
      </c>
      <c r="P16">
        <f t="shared" si="3"/>
        <v>22</v>
      </c>
      <c r="Q16">
        <f t="shared" si="4"/>
        <v>3</v>
      </c>
      <c r="R16">
        <f t="shared" si="5"/>
        <v>1</v>
      </c>
    </row>
    <row r="17" spans="1:18" x14ac:dyDescent="0.2">
      <c r="A17" t="s">
        <v>15</v>
      </c>
      <c r="B17" s="23">
        <v>12264</v>
      </c>
      <c r="C17" t="s">
        <v>33</v>
      </c>
      <c r="F17">
        <v>6</v>
      </c>
      <c r="G17">
        <v>1</v>
      </c>
      <c r="H17">
        <v>2</v>
      </c>
      <c r="I17">
        <f>$D$4+2</f>
        <v>18</v>
      </c>
      <c r="J17" s="26"/>
      <c r="K17" s="26"/>
      <c r="L17">
        <f t="shared" si="1"/>
        <v>18</v>
      </c>
      <c r="O17">
        <f t="shared" si="2"/>
        <v>45</v>
      </c>
      <c r="P17">
        <f t="shared" si="3"/>
        <v>36</v>
      </c>
      <c r="Q17">
        <f t="shared" si="4"/>
        <v>9</v>
      </c>
      <c r="R17">
        <f t="shared" si="5"/>
        <v>4</v>
      </c>
    </row>
    <row r="18" spans="1:18" x14ac:dyDescent="0.2">
      <c r="A18" t="s">
        <v>15</v>
      </c>
      <c r="B18" s="23">
        <v>11947</v>
      </c>
      <c r="C18" t="s">
        <v>36</v>
      </c>
      <c r="F18">
        <v>7</v>
      </c>
      <c r="G18">
        <f>$D$4+2</f>
        <v>18</v>
      </c>
      <c r="H18">
        <f>$D$4+2</f>
        <v>18</v>
      </c>
      <c r="I18">
        <v>3</v>
      </c>
      <c r="J18" s="26"/>
      <c r="K18" s="26"/>
      <c r="L18">
        <f t="shared" si="1"/>
        <v>18</v>
      </c>
      <c r="O18">
        <f t="shared" si="2"/>
        <v>64</v>
      </c>
      <c r="P18">
        <f t="shared" si="3"/>
        <v>36</v>
      </c>
      <c r="Q18">
        <f t="shared" si="4"/>
        <v>28</v>
      </c>
      <c r="R18">
        <f t="shared" si="5"/>
        <v>10</v>
      </c>
    </row>
    <row r="19" spans="1:18" x14ac:dyDescent="0.2">
      <c r="A19" t="s">
        <v>39</v>
      </c>
      <c r="B19" s="23">
        <v>1038</v>
      </c>
      <c r="C19" t="s">
        <v>38</v>
      </c>
      <c r="F19">
        <v>2</v>
      </c>
      <c r="G19">
        <v>3</v>
      </c>
      <c r="H19">
        <f>$D$4+2</f>
        <v>18</v>
      </c>
      <c r="I19">
        <f>$D$4+2</f>
        <v>18</v>
      </c>
      <c r="J19" s="26"/>
      <c r="K19" s="26"/>
      <c r="L19">
        <f t="shared" si="1"/>
        <v>18</v>
      </c>
      <c r="O19">
        <f t="shared" si="2"/>
        <v>59</v>
      </c>
      <c r="P19">
        <f t="shared" si="3"/>
        <v>36</v>
      </c>
      <c r="Q19">
        <f t="shared" si="4"/>
        <v>23</v>
      </c>
      <c r="R19">
        <f t="shared" si="5"/>
        <v>5</v>
      </c>
    </row>
    <row r="20" spans="1:18" x14ac:dyDescent="0.2">
      <c r="C20" t="s">
        <v>41</v>
      </c>
      <c r="E20" t="s">
        <v>40</v>
      </c>
      <c r="F20">
        <f>AVERAGE(G20:M20)</f>
        <v>18</v>
      </c>
      <c r="G20">
        <f>$D$4+2</f>
        <v>18</v>
      </c>
      <c r="H20">
        <f>$D$4+2</f>
        <v>18</v>
      </c>
      <c r="I20">
        <f>$D$4+2</f>
        <v>18</v>
      </c>
      <c r="J20" s="26"/>
      <c r="K20" s="26"/>
      <c r="L20">
        <f t="shared" si="1"/>
        <v>18</v>
      </c>
      <c r="O20">
        <f t="shared" si="2"/>
        <v>90</v>
      </c>
      <c r="P20">
        <f t="shared" si="3"/>
        <v>36</v>
      </c>
      <c r="Q20">
        <f t="shared" si="4"/>
        <v>54</v>
      </c>
      <c r="R20">
        <f t="shared" si="5"/>
        <v>17</v>
      </c>
    </row>
    <row r="21" spans="1:18" x14ac:dyDescent="0.2">
      <c r="A21" t="s">
        <v>17</v>
      </c>
      <c r="B21">
        <v>155152</v>
      </c>
      <c r="C21" t="s">
        <v>6</v>
      </c>
      <c r="F21" s="3">
        <f>AVERAGE(G21:M21)</f>
        <v>12.25</v>
      </c>
      <c r="G21">
        <f>$D$4+2</f>
        <v>18</v>
      </c>
      <c r="H21">
        <v>7</v>
      </c>
      <c r="I21">
        <v>6</v>
      </c>
      <c r="J21" s="26"/>
      <c r="K21" s="26"/>
      <c r="L21">
        <f t="shared" si="1"/>
        <v>18</v>
      </c>
      <c r="O21">
        <f t="shared" si="2"/>
        <v>61.25</v>
      </c>
      <c r="P21">
        <f t="shared" si="3"/>
        <v>36</v>
      </c>
      <c r="Q21">
        <f t="shared" si="4"/>
        <v>25.25</v>
      </c>
      <c r="R21">
        <f t="shared" si="5"/>
        <v>6</v>
      </c>
    </row>
    <row r="22" spans="1:18" x14ac:dyDescent="0.2">
      <c r="A22" t="s">
        <v>17</v>
      </c>
      <c r="B22">
        <v>113983</v>
      </c>
      <c r="C22" t="s">
        <v>56</v>
      </c>
      <c r="F22">
        <f>$D$4+2</f>
        <v>18</v>
      </c>
      <c r="G22">
        <v>6</v>
      </c>
      <c r="H22">
        <f>$D$4+2</f>
        <v>18</v>
      </c>
      <c r="I22">
        <f>$D$4+2</f>
        <v>18</v>
      </c>
      <c r="J22" s="26"/>
      <c r="K22" s="26"/>
      <c r="L22">
        <f t="shared" si="1"/>
        <v>18</v>
      </c>
      <c r="O22">
        <f t="shared" si="2"/>
        <v>78</v>
      </c>
      <c r="P22">
        <f t="shared" si="3"/>
        <v>36</v>
      </c>
      <c r="Q22">
        <f t="shared" si="4"/>
        <v>42</v>
      </c>
      <c r="R22">
        <f t="shared" si="5"/>
        <v>14</v>
      </c>
    </row>
    <row r="23" spans="1:18" x14ac:dyDescent="0.2">
      <c r="C23" t="s">
        <v>58</v>
      </c>
      <c r="F23">
        <f t="shared" ref="F23:I30" si="6">$D$4+2</f>
        <v>18</v>
      </c>
      <c r="G23">
        <f>AVERAGE(F23,H23:M23)</f>
        <v>18</v>
      </c>
      <c r="H23">
        <f>$D$4+2</f>
        <v>18</v>
      </c>
      <c r="I23">
        <f>$D$4+2</f>
        <v>18</v>
      </c>
      <c r="J23" s="26"/>
      <c r="K23" s="26"/>
      <c r="L23">
        <f t="shared" si="1"/>
        <v>18</v>
      </c>
      <c r="O23">
        <f t="shared" si="2"/>
        <v>90</v>
      </c>
      <c r="P23">
        <f t="shared" si="3"/>
        <v>36</v>
      </c>
      <c r="Q23">
        <f t="shared" si="4"/>
        <v>54</v>
      </c>
      <c r="R23">
        <f t="shared" si="5"/>
        <v>17</v>
      </c>
    </row>
    <row r="24" spans="1:18" x14ac:dyDescent="0.2">
      <c r="C24" t="s">
        <v>59</v>
      </c>
      <c r="F24">
        <f t="shared" si="6"/>
        <v>18</v>
      </c>
      <c r="G24">
        <f>AVERAGE(F24,J24:M24)</f>
        <v>18</v>
      </c>
      <c r="H24">
        <f>AVERAGE(F24,J24:M24)</f>
        <v>18</v>
      </c>
      <c r="I24">
        <f>AVERAGE(F24,J24:M24)</f>
        <v>18</v>
      </c>
      <c r="J24" s="26"/>
      <c r="K24" s="26"/>
      <c r="L24">
        <f t="shared" si="1"/>
        <v>18</v>
      </c>
      <c r="O24">
        <f t="shared" si="2"/>
        <v>90</v>
      </c>
      <c r="P24">
        <f t="shared" si="3"/>
        <v>36</v>
      </c>
      <c r="Q24">
        <f t="shared" si="4"/>
        <v>54</v>
      </c>
      <c r="R24">
        <f t="shared" si="5"/>
        <v>17</v>
      </c>
    </row>
    <row r="25" spans="1:18" x14ac:dyDescent="0.2">
      <c r="A25" t="s">
        <v>15</v>
      </c>
      <c r="B25">
        <v>13545</v>
      </c>
      <c r="C25" t="s">
        <v>70</v>
      </c>
      <c r="F25">
        <f t="shared" si="6"/>
        <v>18</v>
      </c>
      <c r="G25">
        <f t="shared" si="6"/>
        <v>18</v>
      </c>
      <c r="H25">
        <v>3</v>
      </c>
      <c r="I25">
        <v>2</v>
      </c>
      <c r="J25" s="26"/>
      <c r="K25" s="26"/>
      <c r="L25">
        <v>2</v>
      </c>
      <c r="O25">
        <f t="shared" si="2"/>
        <v>43</v>
      </c>
      <c r="P25">
        <f t="shared" si="3"/>
        <v>36</v>
      </c>
      <c r="Q25">
        <f t="shared" si="4"/>
        <v>7</v>
      </c>
      <c r="R25">
        <f t="shared" si="5"/>
        <v>2</v>
      </c>
    </row>
    <row r="26" spans="1:18" x14ac:dyDescent="0.2">
      <c r="A26" t="s">
        <v>71</v>
      </c>
      <c r="B26">
        <v>3517</v>
      </c>
      <c r="C26" t="s">
        <v>73</v>
      </c>
      <c r="F26">
        <f t="shared" si="6"/>
        <v>18</v>
      </c>
      <c r="G26">
        <f t="shared" si="6"/>
        <v>18</v>
      </c>
      <c r="H26">
        <v>4</v>
      </c>
      <c r="I26">
        <v>5</v>
      </c>
      <c r="J26" s="26"/>
      <c r="K26" s="26"/>
      <c r="L26">
        <f t="shared" si="1"/>
        <v>18</v>
      </c>
      <c r="O26">
        <f t="shared" si="2"/>
        <v>63</v>
      </c>
      <c r="P26">
        <f t="shared" si="3"/>
        <v>36</v>
      </c>
      <c r="Q26">
        <f t="shared" si="4"/>
        <v>27</v>
      </c>
      <c r="R26">
        <f t="shared" si="5"/>
        <v>8</v>
      </c>
    </row>
    <row r="27" spans="1:18" x14ac:dyDescent="0.2">
      <c r="A27" t="s">
        <v>15</v>
      </c>
      <c r="B27">
        <v>8833</v>
      </c>
      <c r="C27" t="s">
        <v>67</v>
      </c>
      <c r="F27">
        <f t="shared" si="6"/>
        <v>18</v>
      </c>
      <c r="G27">
        <f t="shared" si="6"/>
        <v>18</v>
      </c>
      <c r="H27">
        <v>5</v>
      </c>
      <c r="I27">
        <v>4</v>
      </c>
      <c r="J27" s="26"/>
      <c r="K27" s="26"/>
      <c r="L27">
        <f t="shared" si="1"/>
        <v>18</v>
      </c>
      <c r="O27">
        <f t="shared" si="2"/>
        <v>63</v>
      </c>
      <c r="P27">
        <f t="shared" si="3"/>
        <v>36</v>
      </c>
      <c r="Q27">
        <f t="shared" si="4"/>
        <v>27</v>
      </c>
      <c r="R27">
        <f t="shared" si="5"/>
        <v>8</v>
      </c>
    </row>
    <row r="28" spans="1:18" x14ac:dyDescent="0.2">
      <c r="A28" t="s">
        <v>94</v>
      </c>
      <c r="B28">
        <v>1600</v>
      </c>
      <c r="C28" t="s">
        <v>98</v>
      </c>
      <c r="F28">
        <f t="shared" si="6"/>
        <v>18</v>
      </c>
      <c r="G28">
        <f t="shared" si="6"/>
        <v>18</v>
      </c>
      <c r="H28">
        <f t="shared" si="6"/>
        <v>18</v>
      </c>
      <c r="I28">
        <f t="shared" si="6"/>
        <v>18</v>
      </c>
      <c r="J28" s="26"/>
      <c r="K28" s="26"/>
      <c r="L28">
        <v>3</v>
      </c>
      <c r="O28">
        <f t="shared" si="2"/>
        <v>75</v>
      </c>
      <c r="P28">
        <f t="shared" si="3"/>
        <v>36</v>
      </c>
      <c r="Q28">
        <f t="shared" si="4"/>
        <v>39</v>
      </c>
      <c r="R28">
        <f t="shared" si="5"/>
        <v>11</v>
      </c>
    </row>
    <row r="29" spans="1:18" x14ac:dyDescent="0.2">
      <c r="A29" t="s">
        <v>15</v>
      </c>
      <c r="B29">
        <v>1</v>
      </c>
      <c r="C29" t="s">
        <v>97</v>
      </c>
      <c r="F29">
        <f t="shared" si="6"/>
        <v>18</v>
      </c>
      <c r="G29">
        <f t="shared" si="6"/>
        <v>18</v>
      </c>
      <c r="H29">
        <f t="shared" si="6"/>
        <v>18</v>
      </c>
      <c r="I29">
        <f t="shared" si="6"/>
        <v>18</v>
      </c>
      <c r="J29" s="26"/>
      <c r="K29" s="26"/>
      <c r="L29">
        <v>6</v>
      </c>
      <c r="O29">
        <f t="shared" si="2"/>
        <v>78</v>
      </c>
      <c r="P29">
        <f t="shared" si="3"/>
        <v>36</v>
      </c>
      <c r="Q29">
        <f t="shared" si="4"/>
        <v>42</v>
      </c>
      <c r="R29">
        <f t="shared" si="5"/>
        <v>14</v>
      </c>
    </row>
    <row r="30" spans="1:18" x14ac:dyDescent="0.2">
      <c r="A30" t="s">
        <v>15</v>
      </c>
      <c r="B30">
        <v>11947</v>
      </c>
      <c r="C30" t="s">
        <v>93</v>
      </c>
      <c r="F30">
        <f t="shared" si="6"/>
        <v>18</v>
      </c>
      <c r="G30">
        <f t="shared" si="6"/>
        <v>18</v>
      </c>
      <c r="H30">
        <f t="shared" si="6"/>
        <v>18</v>
      </c>
      <c r="I30">
        <f t="shared" si="6"/>
        <v>18</v>
      </c>
      <c r="J30" s="26"/>
      <c r="K30" s="26"/>
      <c r="L30">
        <v>4</v>
      </c>
      <c r="O30">
        <f t="shared" si="2"/>
        <v>76</v>
      </c>
      <c r="P30">
        <f t="shared" si="3"/>
        <v>36</v>
      </c>
      <c r="Q30">
        <f t="shared" si="4"/>
        <v>40</v>
      </c>
      <c r="R30">
        <f t="shared" si="5"/>
        <v>12</v>
      </c>
    </row>
    <row r="32" spans="1:18" x14ac:dyDescent="0.2">
      <c r="A32" s="25" t="s">
        <v>89</v>
      </c>
    </row>
    <row r="33" spans="1:1" x14ac:dyDescent="0.2">
      <c r="A33" s="25" t="s">
        <v>88</v>
      </c>
    </row>
    <row r="34" spans="1:1" x14ac:dyDescent="0.2">
      <c r="A34" s="25" t="s">
        <v>90</v>
      </c>
    </row>
  </sheetData>
  <mergeCells count="5">
    <mergeCell ref="J4:K4"/>
    <mergeCell ref="H4:I4"/>
    <mergeCell ref="O4:Q4"/>
    <mergeCell ref="H5:I5"/>
    <mergeCell ref="H7:I7"/>
  </mergeCells>
  <phoneticPr fontId="2" type="noConversion"/>
  <printOptions gridLines="1"/>
  <pageMargins left="0.25" right="0.25" top="0.75" bottom="0.75" header="0.3" footer="0.3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125" workbookViewId="0">
      <selection activeCell="G10" sqref="G10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48</v>
      </c>
      <c r="B2" s="33"/>
      <c r="C2" s="33" t="s">
        <v>47</v>
      </c>
      <c r="D2" s="33"/>
      <c r="E2" s="33" t="s">
        <v>46</v>
      </c>
      <c r="F2" s="33"/>
      <c r="G2" s="33" t="s">
        <v>51</v>
      </c>
      <c r="H2" s="33"/>
      <c r="I2" s="33" t="s">
        <v>45</v>
      </c>
      <c r="J2" s="33"/>
      <c r="K2" s="29" t="s">
        <v>44</v>
      </c>
      <c r="L2" s="29"/>
    </row>
    <row r="3" spans="1:12" s="5" customFormat="1" ht="38.25" x14ac:dyDescent="0.2">
      <c r="A3" s="13" t="s">
        <v>21</v>
      </c>
      <c r="B3" s="13" t="s">
        <v>0</v>
      </c>
      <c r="C3" s="13" t="s">
        <v>1</v>
      </c>
      <c r="D3" s="14" t="s">
        <v>22</v>
      </c>
      <c r="E3" s="14" t="s">
        <v>23</v>
      </c>
      <c r="F3" s="15" t="s">
        <v>24</v>
      </c>
      <c r="G3" s="16" t="s">
        <v>2</v>
      </c>
      <c r="H3" s="15" t="s">
        <v>3</v>
      </c>
      <c r="I3" s="17" t="s">
        <v>8</v>
      </c>
      <c r="J3" s="16" t="s">
        <v>4</v>
      </c>
      <c r="K3" s="15" t="s">
        <v>3</v>
      </c>
      <c r="L3" s="17" t="s">
        <v>9</v>
      </c>
    </row>
    <row r="5" spans="1:12" x14ac:dyDescent="0.2">
      <c r="A5" s="1" t="s">
        <v>13</v>
      </c>
    </row>
    <row r="7" spans="1:12" x14ac:dyDescent="0.2">
      <c r="A7" s="6" t="s">
        <v>25</v>
      </c>
      <c r="B7" s="6" t="s">
        <v>26</v>
      </c>
      <c r="C7" s="6"/>
      <c r="D7" s="7">
        <v>0.79166666666666663</v>
      </c>
      <c r="E7" s="7">
        <v>0.80857638888888894</v>
      </c>
      <c r="F7" s="8">
        <f t="shared" ref="F7:F39" si="0">(HOUR(E7-D7)*60*60)+(MINUTE(E7-D7)*60)+SECOND(E7-D7)</f>
        <v>1461</v>
      </c>
      <c r="G7" s="9">
        <v>1.087</v>
      </c>
      <c r="H7" s="8">
        <f t="shared" ref="H7:H39" si="1">(F7/(IF(G7, G7, 1)))</f>
        <v>1344.0662373505061</v>
      </c>
      <c r="I7" s="10">
        <f t="shared" ref="I7:I14" si="2">RANK(H7,$H$7:$H$14,1)</f>
        <v>3</v>
      </c>
      <c r="J7" s="9"/>
      <c r="K7" s="8">
        <f t="shared" ref="K7:K39" si="3">(F7/(IF(J7, J7, 1)))</f>
        <v>1461</v>
      </c>
      <c r="L7" s="10"/>
    </row>
    <row r="8" spans="1:12" x14ac:dyDescent="0.2">
      <c r="A8" s="6" t="s">
        <v>27</v>
      </c>
      <c r="B8" s="6" t="s">
        <v>28</v>
      </c>
      <c r="C8" s="6"/>
      <c r="D8" s="7">
        <v>0.79166666666666663</v>
      </c>
      <c r="E8" s="11">
        <v>0.80873842592592593</v>
      </c>
      <c r="F8" s="8">
        <f t="shared" si="0"/>
        <v>1475</v>
      </c>
      <c r="G8" s="10">
        <v>1.0580000000000001</v>
      </c>
      <c r="H8" s="8">
        <f t="shared" si="1"/>
        <v>1394.1398865784499</v>
      </c>
      <c r="I8" s="10">
        <f t="shared" si="2"/>
        <v>5</v>
      </c>
      <c r="J8" s="10"/>
      <c r="K8" s="8">
        <f t="shared" si="3"/>
        <v>1475</v>
      </c>
      <c r="L8" s="10"/>
    </row>
    <row r="9" spans="1:12" x14ac:dyDescent="0.2">
      <c r="A9" s="6" t="s">
        <v>43</v>
      </c>
      <c r="B9" s="6" t="s">
        <v>29</v>
      </c>
      <c r="C9" s="6"/>
      <c r="D9" s="7">
        <v>0.79166666666666663</v>
      </c>
      <c r="E9" s="11">
        <v>0.81178240740740737</v>
      </c>
      <c r="F9" s="8">
        <f t="shared" si="0"/>
        <v>1738</v>
      </c>
      <c r="G9" s="10">
        <v>1.117</v>
      </c>
      <c r="H9" s="8">
        <f t="shared" si="1"/>
        <v>1555.9534467323188</v>
      </c>
      <c r="I9" s="10">
        <f t="shared" si="2"/>
        <v>8</v>
      </c>
      <c r="J9" s="10"/>
      <c r="K9" s="8">
        <f t="shared" si="3"/>
        <v>1738</v>
      </c>
      <c r="L9" s="10"/>
    </row>
    <row r="10" spans="1:12" x14ac:dyDescent="0.2">
      <c r="A10" s="6" t="s">
        <v>65</v>
      </c>
      <c r="B10" s="6" t="s">
        <v>5</v>
      </c>
      <c r="C10" s="6"/>
      <c r="D10" s="7">
        <v>0.79166666666666663</v>
      </c>
      <c r="E10" s="11">
        <v>0.80951388888888898</v>
      </c>
      <c r="F10" s="8">
        <f t="shared" si="0"/>
        <v>1542</v>
      </c>
      <c r="G10" s="10">
        <v>1.117</v>
      </c>
      <c r="H10" s="8">
        <f t="shared" si="1"/>
        <v>1380.4834377797672</v>
      </c>
      <c r="I10" s="10">
        <f t="shared" si="2"/>
        <v>4</v>
      </c>
      <c r="J10" s="10"/>
      <c r="K10" s="8">
        <f t="shared" si="3"/>
        <v>1542</v>
      </c>
      <c r="L10" s="10"/>
    </row>
    <row r="11" spans="1:12" x14ac:dyDescent="0.2">
      <c r="A11" s="6" t="s">
        <v>30</v>
      </c>
      <c r="B11" s="6" t="s">
        <v>16</v>
      </c>
      <c r="C11" s="6" t="s">
        <v>31</v>
      </c>
      <c r="D11" s="7">
        <v>0.79166666666666663</v>
      </c>
      <c r="E11" s="11">
        <v>0.80809027777777775</v>
      </c>
      <c r="F11" s="8">
        <f t="shared" si="0"/>
        <v>1419</v>
      </c>
      <c r="G11" s="10">
        <v>1.127</v>
      </c>
      <c r="H11" s="8">
        <f t="shared" si="1"/>
        <v>1259.0949423247559</v>
      </c>
      <c r="I11" s="10">
        <f t="shared" si="2"/>
        <v>1</v>
      </c>
      <c r="J11" s="10"/>
      <c r="K11" s="8">
        <f t="shared" si="3"/>
        <v>1419</v>
      </c>
      <c r="L11" s="10"/>
    </row>
    <row r="12" spans="1:12" x14ac:dyDescent="0.2">
      <c r="A12" s="6" t="s">
        <v>32</v>
      </c>
      <c r="B12" s="6" t="s">
        <v>33</v>
      </c>
      <c r="C12" s="6" t="s">
        <v>7</v>
      </c>
      <c r="D12" s="7">
        <v>0.79166666666666663</v>
      </c>
      <c r="E12" s="11">
        <v>0.8100925925925927</v>
      </c>
      <c r="F12" s="8">
        <f t="shared" si="0"/>
        <v>1592</v>
      </c>
      <c r="G12" s="10">
        <v>1.127</v>
      </c>
      <c r="H12" s="8">
        <f t="shared" si="1"/>
        <v>1412.5998225377107</v>
      </c>
      <c r="I12" s="10">
        <f t="shared" si="2"/>
        <v>6</v>
      </c>
      <c r="J12" s="10"/>
      <c r="K12" s="8">
        <f t="shared" si="3"/>
        <v>1592</v>
      </c>
      <c r="L12" s="10"/>
    </row>
    <row r="13" spans="1:12" x14ac:dyDescent="0.2">
      <c r="A13" s="6" t="s">
        <v>34</v>
      </c>
      <c r="B13" s="6" t="s">
        <v>36</v>
      </c>
      <c r="C13" s="6" t="s">
        <v>35</v>
      </c>
      <c r="D13" s="7">
        <v>0.79166666666666663</v>
      </c>
      <c r="E13" s="11">
        <v>0.81097222222222232</v>
      </c>
      <c r="F13" s="8">
        <f t="shared" si="0"/>
        <v>1668</v>
      </c>
      <c r="G13" s="10">
        <v>1.127</v>
      </c>
      <c r="H13" s="8">
        <f t="shared" si="1"/>
        <v>1480.0354924578528</v>
      </c>
      <c r="I13" s="10">
        <f t="shared" si="2"/>
        <v>7</v>
      </c>
      <c r="J13" s="10"/>
      <c r="K13" s="8">
        <f t="shared" si="3"/>
        <v>1668</v>
      </c>
      <c r="L13" s="10"/>
    </row>
    <row r="14" spans="1:12" x14ac:dyDescent="0.2">
      <c r="A14" s="6" t="s">
        <v>37</v>
      </c>
      <c r="B14" s="6" t="s">
        <v>38</v>
      </c>
      <c r="C14" s="6"/>
      <c r="D14" s="7">
        <v>0.79166666666666663</v>
      </c>
      <c r="E14" s="11">
        <v>0.80807870370370372</v>
      </c>
      <c r="F14" s="8">
        <f t="shared" si="0"/>
        <v>1418</v>
      </c>
      <c r="G14" s="9">
        <v>1.0580000000000001</v>
      </c>
      <c r="H14" s="8">
        <f t="shared" si="1"/>
        <v>1340.2646502835539</v>
      </c>
      <c r="I14" s="10">
        <f t="shared" si="2"/>
        <v>2</v>
      </c>
      <c r="J14" s="10"/>
      <c r="K14" s="8">
        <f t="shared" si="3"/>
        <v>1418</v>
      </c>
      <c r="L14" s="10"/>
    </row>
    <row r="15" spans="1:12" x14ac:dyDescent="0.2">
      <c r="A15" s="6"/>
      <c r="C15" s="6"/>
      <c r="D15" s="11"/>
      <c r="E15" s="11"/>
      <c r="F15" s="8"/>
      <c r="G15" s="10"/>
      <c r="H15" s="8"/>
      <c r="I15" s="10"/>
      <c r="J15" s="10"/>
      <c r="K15" s="8">
        <f t="shared" si="3"/>
        <v>0</v>
      </c>
      <c r="L15" s="10"/>
    </row>
    <row r="16" spans="1:12" x14ac:dyDescent="0.2">
      <c r="A16" s="6"/>
      <c r="B16" s="6"/>
      <c r="C16" s="6"/>
      <c r="D16" s="11"/>
      <c r="E16" s="11"/>
      <c r="F16" s="8"/>
      <c r="G16" s="10"/>
      <c r="H16" s="8"/>
      <c r="I16" s="10"/>
      <c r="J16" s="10"/>
      <c r="K16" s="8">
        <f t="shared" si="3"/>
        <v>0</v>
      </c>
      <c r="L16" s="10"/>
    </row>
    <row r="17" spans="1:12" x14ac:dyDescent="0.2">
      <c r="A17" s="6"/>
      <c r="B17" s="6"/>
      <c r="C17" s="6"/>
      <c r="D17" s="11"/>
      <c r="E17" s="11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3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3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3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3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3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3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3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3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3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3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3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3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3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3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3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3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3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3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3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3"/>
        <v>0</v>
      </c>
      <c r="L36" s="10"/>
    </row>
    <row r="37" spans="1:12" x14ac:dyDescent="0.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3"/>
        <v>0</v>
      </c>
      <c r="L37" s="10"/>
    </row>
    <row r="38" spans="1:12" x14ac:dyDescent="0.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3"/>
        <v>0</v>
      </c>
      <c r="L38" s="10"/>
    </row>
    <row r="39" spans="1:12" x14ac:dyDescent="0.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3"/>
        <v>0</v>
      </c>
      <c r="L39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125" workbookViewId="0">
      <selection activeCell="A8" sqref="A8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49</v>
      </c>
      <c r="B2" s="33"/>
      <c r="C2" s="33" t="s">
        <v>47</v>
      </c>
      <c r="D2" s="33"/>
      <c r="E2" s="33" t="s">
        <v>50</v>
      </c>
      <c r="F2" s="33"/>
      <c r="G2" s="33" t="s">
        <v>52</v>
      </c>
      <c r="H2" s="33"/>
      <c r="I2" s="33" t="s">
        <v>53</v>
      </c>
      <c r="J2" s="33"/>
      <c r="K2" s="29" t="s">
        <v>54</v>
      </c>
      <c r="L2" s="29"/>
    </row>
    <row r="3" spans="1:12" s="5" customFormat="1" ht="38.25" x14ac:dyDescent="0.2">
      <c r="A3" s="13" t="s">
        <v>21</v>
      </c>
      <c r="B3" s="13" t="s">
        <v>0</v>
      </c>
      <c r="C3" s="13" t="s">
        <v>1</v>
      </c>
      <c r="D3" s="14" t="s">
        <v>22</v>
      </c>
      <c r="E3" s="14" t="s">
        <v>23</v>
      </c>
      <c r="F3" s="15" t="s">
        <v>24</v>
      </c>
      <c r="G3" s="16" t="s">
        <v>2</v>
      </c>
      <c r="H3" s="15" t="s">
        <v>3</v>
      </c>
      <c r="I3" s="17" t="s">
        <v>8</v>
      </c>
      <c r="J3" s="16" t="s">
        <v>4</v>
      </c>
      <c r="K3" s="15" t="s">
        <v>3</v>
      </c>
      <c r="L3" s="17" t="s">
        <v>9</v>
      </c>
    </row>
    <row r="5" spans="1:12" x14ac:dyDescent="0.2">
      <c r="A5" s="1" t="s">
        <v>13</v>
      </c>
    </row>
    <row r="7" spans="1:12" x14ac:dyDescent="0.2">
      <c r="A7" s="6" t="s">
        <v>25</v>
      </c>
      <c r="B7" s="6" t="s">
        <v>26</v>
      </c>
      <c r="C7" s="6"/>
      <c r="D7" s="7">
        <v>0.80208333333333337</v>
      </c>
      <c r="E7" s="7">
        <v>0.82813657407407415</v>
      </c>
      <c r="F7" s="8">
        <f t="shared" ref="F7:F12" si="0">(HOUR(E7-D7)*60*60)+(MINUTE(E7-D7)*60)+SECOND(E7-D7)</f>
        <v>2251</v>
      </c>
      <c r="G7" s="9">
        <v>1.087</v>
      </c>
      <c r="H7" s="8">
        <f t="shared" ref="H7:H12" si="1">(F7/(IF(G7, G7, 1)))</f>
        <v>2070.8371665133395</v>
      </c>
      <c r="I7" s="10">
        <f t="shared" ref="I7:I12" si="2">RANK(H7,$H$7:$H$12,1)</f>
        <v>5</v>
      </c>
      <c r="J7" s="9"/>
      <c r="K7" s="8">
        <f t="shared" ref="K7:K36" si="3">(F7/(IF(J7, J7, 1)))</f>
        <v>2251</v>
      </c>
      <c r="L7" s="10"/>
    </row>
    <row r="8" spans="1:12" x14ac:dyDescent="0.2">
      <c r="A8" s="6" t="s">
        <v>65</v>
      </c>
      <c r="B8" s="6" t="s">
        <v>5</v>
      </c>
      <c r="C8" s="6"/>
      <c r="D8" s="7">
        <v>0.80208333333333337</v>
      </c>
      <c r="E8" s="11">
        <v>0.82731481481481473</v>
      </c>
      <c r="F8" s="8">
        <f t="shared" si="0"/>
        <v>2180</v>
      </c>
      <c r="G8" s="10">
        <v>1.117</v>
      </c>
      <c r="H8" s="8">
        <f t="shared" si="1"/>
        <v>1951.6562220232765</v>
      </c>
      <c r="I8" s="10">
        <f t="shared" si="2"/>
        <v>2</v>
      </c>
      <c r="J8" s="10"/>
      <c r="K8" s="8">
        <f t="shared" si="3"/>
        <v>2180</v>
      </c>
      <c r="L8" s="10"/>
    </row>
    <row r="9" spans="1:12" x14ac:dyDescent="0.2">
      <c r="A9" s="6" t="s">
        <v>30</v>
      </c>
      <c r="B9" s="6" t="s">
        <v>16</v>
      </c>
      <c r="C9" s="6" t="s">
        <v>57</v>
      </c>
      <c r="D9" s="7">
        <v>0.80208333333333337</v>
      </c>
      <c r="E9" s="11">
        <v>0.82802083333333332</v>
      </c>
      <c r="F9" s="8">
        <f t="shared" si="0"/>
        <v>2241</v>
      </c>
      <c r="G9" s="10">
        <v>1.127</v>
      </c>
      <c r="H9" s="8">
        <f t="shared" si="1"/>
        <v>1988.4649511978705</v>
      </c>
      <c r="I9" s="10">
        <f t="shared" si="2"/>
        <v>4</v>
      </c>
      <c r="J9" s="10"/>
      <c r="K9" s="8">
        <f t="shared" si="3"/>
        <v>2241</v>
      </c>
      <c r="L9" s="10"/>
    </row>
    <row r="10" spans="1:12" x14ac:dyDescent="0.2">
      <c r="A10" s="6" t="s">
        <v>32</v>
      </c>
      <c r="B10" s="6" t="s">
        <v>33</v>
      </c>
      <c r="C10" s="6" t="s">
        <v>7</v>
      </c>
      <c r="D10" s="7">
        <v>0.80208333333333337</v>
      </c>
      <c r="E10" s="11">
        <v>0.82664351851851858</v>
      </c>
      <c r="F10" s="8">
        <f t="shared" si="0"/>
        <v>2122</v>
      </c>
      <c r="G10" s="10">
        <v>1.127</v>
      </c>
      <c r="H10" s="8">
        <f t="shared" si="1"/>
        <v>1882.8748890860693</v>
      </c>
      <c r="I10" s="10">
        <f t="shared" si="2"/>
        <v>1</v>
      </c>
      <c r="J10" s="10"/>
      <c r="K10" s="8">
        <f t="shared" si="3"/>
        <v>2122</v>
      </c>
      <c r="L10" s="10"/>
    </row>
    <row r="11" spans="1:12" x14ac:dyDescent="0.2">
      <c r="A11" s="6" t="s">
        <v>37</v>
      </c>
      <c r="B11" s="6" t="s">
        <v>38</v>
      </c>
      <c r="C11" s="6"/>
      <c r="D11" s="7">
        <v>0.80208333333333337</v>
      </c>
      <c r="E11" s="11">
        <v>0.82625000000000004</v>
      </c>
      <c r="F11" s="8">
        <f t="shared" si="0"/>
        <v>2088</v>
      </c>
      <c r="G11" s="9">
        <v>1.0580000000000001</v>
      </c>
      <c r="H11" s="8">
        <f t="shared" si="1"/>
        <v>1973.5349716446124</v>
      </c>
      <c r="I11" s="10">
        <f t="shared" si="2"/>
        <v>3</v>
      </c>
      <c r="J11" s="10"/>
      <c r="K11" s="8">
        <f t="shared" si="3"/>
        <v>2088</v>
      </c>
      <c r="L11" s="10"/>
    </row>
    <row r="12" spans="1:12" x14ac:dyDescent="0.2">
      <c r="A12" s="6" t="s">
        <v>55</v>
      </c>
      <c r="B12" s="1" t="s">
        <v>56</v>
      </c>
      <c r="C12" s="6"/>
      <c r="D12" s="7">
        <v>0.80208333333333337</v>
      </c>
      <c r="E12" s="11">
        <v>0.82817129629629627</v>
      </c>
      <c r="F12" s="8">
        <f t="shared" si="0"/>
        <v>2254</v>
      </c>
      <c r="G12" s="9">
        <v>1.087</v>
      </c>
      <c r="H12" s="8">
        <f t="shared" si="1"/>
        <v>2073.5970561177555</v>
      </c>
      <c r="I12" s="10">
        <f t="shared" si="2"/>
        <v>6</v>
      </c>
      <c r="J12" s="10"/>
      <c r="K12" s="8">
        <f t="shared" si="3"/>
        <v>2254</v>
      </c>
      <c r="L12" s="10"/>
    </row>
    <row r="13" spans="1:12" x14ac:dyDescent="0.2">
      <c r="A13" s="6"/>
      <c r="B13" s="6"/>
      <c r="C13" s="6"/>
      <c r="D13" s="11"/>
      <c r="E13" s="11"/>
      <c r="F13" s="8"/>
      <c r="G13" s="10"/>
      <c r="H13" s="8"/>
      <c r="I13" s="10"/>
      <c r="J13" s="10"/>
      <c r="K13" s="8">
        <f t="shared" si="3"/>
        <v>0</v>
      </c>
      <c r="L13" s="10"/>
    </row>
    <row r="14" spans="1:12" x14ac:dyDescent="0.2">
      <c r="A14" s="6"/>
      <c r="B14" s="6"/>
      <c r="C14" s="6"/>
      <c r="D14" s="11"/>
      <c r="E14" s="11"/>
      <c r="F14" s="8">
        <f t="shared" ref="F14:F36" si="4">(HOUR(E14-D14)*60*60)+(MINUTE(E14-D14)*60)+SECOND(E14-D14)</f>
        <v>0</v>
      </c>
      <c r="G14" s="10"/>
      <c r="H14" s="8">
        <f t="shared" ref="H14:H36" si="5">(F14/(IF(G14, G14, 1)))</f>
        <v>0</v>
      </c>
      <c r="I14" s="10"/>
      <c r="J14" s="10"/>
      <c r="K14" s="8">
        <f t="shared" si="3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4"/>
        <v>0</v>
      </c>
      <c r="G15" s="10"/>
      <c r="H15" s="8">
        <f t="shared" si="5"/>
        <v>0</v>
      </c>
      <c r="I15" s="10"/>
      <c r="J15" s="10"/>
      <c r="K15" s="8">
        <f t="shared" si="3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4"/>
        <v>0</v>
      </c>
      <c r="G16" s="10"/>
      <c r="H16" s="8">
        <f t="shared" si="5"/>
        <v>0</v>
      </c>
      <c r="I16" s="10"/>
      <c r="J16" s="10"/>
      <c r="K16" s="8">
        <f t="shared" si="3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4"/>
        <v>0</v>
      </c>
      <c r="G17" s="10"/>
      <c r="H17" s="8">
        <f t="shared" si="5"/>
        <v>0</v>
      </c>
      <c r="I17" s="10"/>
      <c r="J17" s="10"/>
      <c r="K17" s="8">
        <f t="shared" si="3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4"/>
        <v>0</v>
      </c>
      <c r="G18" s="10"/>
      <c r="H18" s="8">
        <f t="shared" si="5"/>
        <v>0</v>
      </c>
      <c r="I18" s="10"/>
      <c r="J18" s="10"/>
      <c r="K18" s="8">
        <f t="shared" si="3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4"/>
        <v>0</v>
      </c>
      <c r="G19" s="10"/>
      <c r="H19" s="8">
        <f t="shared" si="5"/>
        <v>0</v>
      </c>
      <c r="I19" s="10"/>
      <c r="J19" s="10"/>
      <c r="K19" s="8">
        <f t="shared" si="3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4"/>
        <v>0</v>
      </c>
      <c r="G20" s="10"/>
      <c r="H20" s="8">
        <f t="shared" si="5"/>
        <v>0</v>
      </c>
      <c r="I20" s="10"/>
      <c r="J20" s="10"/>
      <c r="K20" s="8">
        <f t="shared" si="3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4"/>
        <v>0</v>
      </c>
      <c r="G21" s="10"/>
      <c r="H21" s="8">
        <f t="shared" si="5"/>
        <v>0</v>
      </c>
      <c r="I21" s="10"/>
      <c r="J21" s="10"/>
      <c r="K21" s="8">
        <f t="shared" si="3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4"/>
        <v>0</v>
      </c>
      <c r="G22" s="10"/>
      <c r="H22" s="8">
        <f t="shared" si="5"/>
        <v>0</v>
      </c>
      <c r="I22" s="10"/>
      <c r="J22" s="10"/>
      <c r="K22" s="8">
        <f t="shared" si="3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4"/>
        <v>0</v>
      </c>
      <c r="G23" s="10"/>
      <c r="H23" s="8">
        <f t="shared" si="5"/>
        <v>0</v>
      </c>
      <c r="I23" s="10"/>
      <c r="J23" s="10"/>
      <c r="K23" s="8">
        <f t="shared" si="3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4"/>
        <v>0</v>
      </c>
      <c r="G24" s="10"/>
      <c r="H24" s="8">
        <f t="shared" si="5"/>
        <v>0</v>
      </c>
      <c r="I24" s="10"/>
      <c r="J24" s="10"/>
      <c r="K24" s="8">
        <f t="shared" si="3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4"/>
        <v>0</v>
      </c>
      <c r="G25" s="10"/>
      <c r="H25" s="8">
        <f t="shared" si="5"/>
        <v>0</v>
      </c>
      <c r="I25" s="10"/>
      <c r="J25" s="10"/>
      <c r="K25" s="8">
        <f t="shared" si="3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4"/>
        <v>0</v>
      </c>
      <c r="G26" s="10"/>
      <c r="H26" s="8">
        <f t="shared" si="5"/>
        <v>0</v>
      </c>
      <c r="I26" s="10"/>
      <c r="J26" s="10"/>
      <c r="K26" s="8">
        <f t="shared" si="3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4"/>
        <v>0</v>
      </c>
      <c r="G27" s="10"/>
      <c r="H27" s="8">
        <f t="shared" si="5"/>
        <v>0</v>
      </c>
      <c r="I27" s="10"/>
      <c r="J27" s="10"/>
      <c r="K27" s="8">
        <f t="shared" si="3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4"/>
        <v>0</v>
      </c>
      <c r="G28" s="10"/>
      <c r="H28" s="8">
        <f t="shared" si="5"/>
        <v>0</v>
      </c>
      <c r="I28" s="10"/>
      <c r="J28" s="10"/>
      <c r="K28" s="8">
        <f t="shared" si="3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4"/>
        <v>0</v>
      </c>
      <c r="G29" s="10"/>
      <c r="H29" s="8">
        <f t="shared" si="5"/>
        <v>0</v>
      </c>
      <c r="I29" s="10"/>
      <c r="J29" s="10"/>
      <c r="K29" s="8">
        <f t="shared" si="3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4"/>
        <v>0</v>
      </c>
      <c r="G30" s="10"/>
      <c r="H30" s="8">
        <f t="shared" si="5"/>
        <v>0</v>
      </c>
      <c r="I30" s="10"/>
      <c r="J30" s="10"/>
      <c r="K30" s="8">
        <f t="shared" si="3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4"/>
        <v>0</v>
      </c>
      <c r="G31" s="10"/>
      <c r="H31" s="8">
        <f t="shared" si="5"/>
        <v>0</v>
      </c>
      <c r="I31" s="10"/>
      <c r="J31" s="10"/>
      <c r="K31" s="8">
        <f t="shared" si="3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4"/>
        <v>0</v>
      </c>
      <c r="G32" s="10"/>
      <c r="H32" s="8">
        <f t="shared" si="5"/>
        <v>0</v>
      </c>
      <c r="I32" s="10"/>
      <c r="J32" s="10"/>
      <c r="K32" s="8">
        <f t="shared" si="3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4"/>
        <v>0</v>
      </c>
      <c r="G33" s="10"/>
      <c r="H33" s="8">
        <f t="shared" si="5"/>
        <v>0</v>
      </c>
      <c r="I33" s="10"/>
      <c r="J33" s="10"/>
      <c r="K33" s="8">
        <f t="shared" si="3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4"/>
        <v>0</v>
      </c>
      <c r="G34" s="10"/>
      <c r="H34" s="8">
        <f t="shared" si="5"/>
        <v>0</v>
      </c>
      <c r="I34" s="10"/>
      <c r="J34" s="10"/>
      <c r="K34" s="8">
        <f t="shared" si="3"/>
        <v>0</v>
      </c>
      <c r="L34" s="10"/>
    </row>
    <row r="35" spans="1:12" x14ac:dyDescent="0.2">
      <c r="A35" s="6"/>
      <c r="B35" s="6"/>
      <c r="C35" s="6"/>
      <c r="D35" s="10"/>
      <c r="E35" s="10"/>
      <c r="F35" s="8">
        <f t="shared" si="4"/>
        <v>0</v>
      </c>
      <c r="G35" s="10"/>
      <c r="H35" s="8">
        <f t="shared" si="5"/>
        <v>0</v>
      </c>
      <c r="I35" s="10"/>
      <c r="J35" s="10"/>
      <c r="K35" s="8">
        <f t="shared" si="3"/>
        <v>0</v>
      </c>
      <c r="L35" s="10"/>
    </row>
    <row r="36" spans="1:12" x14ac:dyDescent="0.2">
      <c r="A36" s="6"/>
      <c r="B36" s="6"/>
      <c r="C36" s="6"/>
      <c r="D36" s="10"/>
      <c r="E36" s="10"/>
      <c r="F36" s="8">
        <f t="shared" si="4"/>
        <v>0</v>
      </c>
      <c r="G36" s="10"/>
      <c r="H36" s="8">
        <f t="shared" si="5"/>
        <v>0</v>
      </c>
      <c r="I36" s="10"/>
      <c r="J36" s="10"/>
      <c r="K36" s="8">
        <f t="shared" si="3"/>
        <v>0</v>
      </c>
      <c r="L36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25" workbookViewId="0">
      <selection activeCell="C10" sqref="C10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60</v>
      </c>
      <c r="B2" s="33"/>
      <c r="C2" s="33" t="s">
        <v>61</v>
      </c>
      <c r="D2" s="33"/>
      <c r="E2" s="33" t="s">
        <v>62</v>
      </c>
      <c r="F2" s="33"/>
      <c r="G2" s="33" t="s">
        <v>52</v>
      </c>
      <c r="H2" s="33"/>
      <c r="I2" s="33" t="s">
        <v>63</v>
      </c>
      <c r="J2" s="33"/>
      <c r="K2" s="29" t="s">
        <v>54</v>
      </c>
      <c r="L2" s="29"/>
    </row>
    <row r="3" spans="1:12" s="5" customFormat="1" ht="38.25" x14ac:dyDescent="0.2">
      <c r="A3" s="13" t="s">
        <v>21</v>
      </c>
      <c r="B3" s="13" t="s">
        <v>0</v>
      </c>
      <c r="C3" s="13" t="s">
        <v>1</v>
      </c>
      <c r="D3" s="14" t="s">
        <v>22</v>
      </c>
      <c r="E3" s="14" t="s">
        <v>23</v>
      </c>
      <c r="F3" s="15" t="s">
        <v>24</v>
      </c>
      <c r="G3" s="16" t="s">
        <v>2</v>
      </c>
      <c r="H3" s="15" t="s">
        <v>3</v>
      </c>
      <c r="I3" s="17" t="s">
        <v>8</v>
      </c>
      <c r="J3" s="16" t="s">
        <v>4</v>
      </c>
      <c r="K3" s="15" t="s">
        <v>3</v>
      </c>
      <c r="L3" s="17" t="s">
        <v>9</v>
      </c>
    </row>
    <row r="4" spans="1:12" x14ac:dyDescent="0.2">
      <c r="A4" s="6" t="s">
        <v>64</v>
      </c>
      <c r="B4" s="6" t="s">
        <v>6</v>
      </c>
      <c r="C4" s="6"/>
      <c r="D4" s="7">
        <v>0.72916666666666663</v>
      </c>
      <c r="E4" s="7">
        <v>0.75829861111111108</v>
      </c>
      <c r="F4" s="8">
        <f t="shared" ref="F4:F10" si="0">(HOUR(E4-D4)*60*60)+(MINUTE(E4-D4)*60)+SECOND(E4-D4)</f>
        <v>2517</v>
      </c>
      <c r="G4" s="9">
        <v>1.087</v>
      </c>
      <c r="H4" s="8">
        <f t="shared" ref="H4:H10" si="1">(F4/(IF(G4, G4, 1)))</f>
        <v>2315.5473781048759</v>
      </c>
      <c r="I4" s="10">
        <f>RANK(H4,$H$4:$H$10,1)</f>
        <v>7</v>
      </c>
      <c r="J4" s="9"/>
      <c r="K4" s="8"/>
      <c r="L4" s="10"/>
    </row>
    <row r="5" spans="1:12" x14ac:dyDescent="0.2">
      <c r="A5" s="6" t="s">
        <v>65</v>
      </c>
      <c r="B5" s="6" t="s">
        <v>5</v>
      </c>
      <c r="C5" s="6"/>
      <c r="D5" s="7">
        <v>0.72916666666666663</v>
      </c>
      <c r="E5" s="11">
        <v>0.75891203703703702</v>
      </c>
      <c r="F5" s="8">
        <f t="shared" si="0"/>
        <v>2570</v>
      </c>
      <c r="G5" s="10">
        <v>1.117</v>
      </c>
      <c r="H5" s="8">
        <f t="shared" si="1"/>
        <v>2300.8057296329453</v>
      </c>
      <c r="I5" s="10">
        <f t="shared" ref="I5:I10" si="2">RANK(H5,$H$4:$H$10,1)</f>
        <v>6</v>
      </c>
      <c r="J5" s="10"/>
      <c r="K5" s="8"/>
      <c r="L5" s="10"/>
    </row>
    <row r="6" spans="1:12" x14ac:dyDescent="0.2">
      <c r="A6" s="6" t="s">
        <v>66</v>
      </c>
      <c r="B6" s="6" t="s">
        <v>67</v>
      </c>
      <c r="C6" s="6" t="s">
        <v>41</v>
      </c>
      <c r="D6" s="7">
        <v>0.72916666666666663</v>
      </c>
      <c r="E6" s="11">
        <v>0.75908564814814816</v>
      </c>
      <c r="F6" s="8">
        <f t="shared" si="0"/>
        <v>2585</v>
      </c>
      <c r="G6" s="10">
        <v>1.127</v>
      </c>
      <c r="H6" s="8">
        <f t="shared" si="1"/>
        <v>2293.7000887311447</v>
      </c>
      <c r="I6" s="10">
        <f t="shared" si="2"/>
        <v>5</v>
      </c>
      <c r="J6" s="10"/>
      <c r="K6" s="8"/>
      <c r="L6" s="10"/>
    </row>
    <row r="7" spans="1:12" x14ac:dyDescent="0.2">
      <c r="A7" s="6" t="s">
        <v>68</v>
      </c>
      <c r="B7" s="6" t="s">
        <v>70</v>
      </c>
      <c r="C7" s="6" t="s">
        <v>69</v>
      </c>
      <c r="D7" s="7">
        <v>0.72916666666666663</v>
      </c>
      <c r="E7" s="11">
        <v>0.75753472222222218</v>
      </c>
      <c r="F7" s="8">
        <f t="shared" si="0"/>
        <v>2451</v>
      </c>
      <c r="G7" s="10">
        <v>1.127</v>
      </c>
      <c r="H7" s="8">
        <f t="shared" si="1"/>
        <v>2174.8003549245786</v>
      </c>
      <c r="I7" s="10">
        <f t="shared" si="2"/>
        <v>3</v>
      </c>
      <c r="J7" s="10"/>
      <c r="K7" s="8"/>
      <c r="L7" s="10"/>
    </row>
    <row r="8" spans="1:12" x14ac:dyDescent="0.2">
      <c r="A8" s="6" t="s">
        <v>32</v>
      </c>
      <c r="B8" s="6" t="s">
        <v>33</v>
      </c>
      <c r="C8" s="6" t="s">
        <v>36</v>
      </c>
      <c r="D8" s="7">
        <v>0.72916666666666663</v>
      </c>
      <c r="E8" s="11">
        <v>0.757349537037037</v>
      </c>
      <c r="F8" s="8">
        <f t="shared" si="0"/>
        <v>2435</v>
      </c>
      <c r="G8" s="10">
        <v>1.127</v>
      </c>
      <c r="H8" s="8">
        <f t="shared" si="1"/>
        <v>2160.6033717834962</v>
      </c>
      <c r="I8" s="10">
        <f t="shared" si="2"/>
        <v>2</v>
      </c>
      <c r="J8" s="10"/>
      <c r="K8" s="8"/>
      <c r="L8" s="10"/>
    </row>
    <row r="9" spans="1:12" x14ac:dyDescent="0.2">
      <c r="A9" s="6" t="s">
        <v>30</v>
      </c>
      <c r="B9" s="6" t="s">
        <v>16</v>
      </c>
      <c r="C9" s="6" t="s">
        <v>31</v>
      </c>
      <c r="D9" s="7">
        <v>0.72916666666666663</v>
      </c>
      <c r="E9" s="11">
        <v>0.75660879629629629</v>
      </c>
      <c r="F9" s="8">
        <f t="shared" si="0"/>
        <v>2371</v>
      </c>
      <c r="G9" s="10">
        <v>1.127</v>
      </c>
      <c r="H9" s="8">
        <f t="shared" si="1"/>
        <v>2103.8154392191659</v>
      </c>
      <c r="I9" s="10">
        <f t="shared" si="2"/>
        <v>1</v>
      </c>
      <c r="J9" s="10"/>
      <c r="K9" s="8"/>
      <c r="L9" s="10"/>
    </row>
    <row r="10" spans="1:12" x14ac:dyDescent="0.2">
      <c r="A10" s="6" t="s">
        <v>72</v>
      </c>
      <c r="B10" s="6" t="s">
        <v>73</v>
      </c>
      <c r="C10" s="6"/>
      <c r="D10" s="7">
        <v>0.72916666666666663</v>
      </c>
      <c r="E10" s="11">
        <v>0.76004629629629628</v>
      </c>
      <c r="F10" s="8">
        <f t="shared" si="0"/>
        <v>2668</v>
      </c>
      <c r="G10" s="9">
        <v>1.1679999999999999</v>
      </c>
      <c r="H10" s="8">
        <f t="shared" si="1"/>
        <v>2284.2465753424658</v>
      </c>
      <c r="I10" s="10">
        <f t="shared" si="2"/>
        <v>4</v>
      </c>
      <c r="J10" s="10"/>
      <c r="K10" s="8"/>
      <c r="L10" s="10"/>
    </row>
    <row r="11" spans="1:12" x14ac:dyDescent="0.2">
      <c r="A11" s="6"/>
      <c r="B11" s="6"/>
      <c r="C11" s="6"/>
      <c r="D11" s="11"/>
      <c r="E11" s="11"/>
      <c r="F11" s="8"/>
      <c r="G11" s="10"/>
      <c r="H11" s="8"/>
      <c r="I11" s="10"/>
      <c r="J11" s="10"/>
      <c r="K11" s="8">
        <f t="shared" ref="K11:K34" si="3">(F11/(IF(J11, J11, 1)))</f>
        <v>0</v>
      </c>
      <c r="L11" s="10"/>
    </row>
    <row r="12" spans="1:12" x14ac:dyDescent="0.2">
      <c r="A12" s="6"/>
      <c r="B12" s="6"/>
      <c r="C12" s="6"/>
      <c r="D12" s="11"/>
      <c r="E12" s="11"/>
      <c r="F12" s="8">
        <f t="shared" ref="F12:F34" si="4">(HOUR(E12-D12)*60*60)+(MINUTE(E12-D12)*60)+SECOND(E12-D12)</f>
        <v>0</v>
      </c>
      <c r="G12" s="10"/>
      <c r="H12" s="8">
        <f t="shared" ref="H12:H34" si="5">(F12/(IF(G12, G12, 1)))</f>
        <v>0</v>
      </c>
      <c r="I12" s="10"/>
      <c r="J12" s="10"/>
      <c r="K12" s="8">
        <f t="shared" si="3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4"/>
        <v>0</v>
      </c>
      <c r="G13" s="10"/>
      <c r="H13" s="8">
        <f t="shared" si="5"/>
        <v>0</v>
      </c>
      <c r="I13" s="10"/>
      <c r="J13" s="10"/>
      <c r="K13" s="8">
        <f t="shared" si="3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4"/>
        <v>0</v>
      </c>
      <c r="G14" s="10"/>
      <c r="H14" s="8">
        <f t="shared" si="5"/>
        <v>0</v>
      </c>
      <c r="I14" s="10"/>
      <c r="J14" s="10"/>
      <c r="K14" s="8">
        <f t="shared" si="3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4"/>
        <v>0</v>
      </c>
      <c r="G15" s="10"/>
      <c r="H15" s="8">
        <f t="shared" si="5"/>
        <v>0</v>
      </c>
      <c r="I15" s="10"/>
      <c r="J15" s="10"/>
      <c r="K15" s="8">
        <f t="shared" si="3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4"/>
        <v>0</v>
      </c>
      <c r="G16" s="10"/>
      <c r="H16" s="8">
        <f t="shared" si="5"/>
        <v>0</v>
      </c>
      <c r="I16" s="10"/>
      <c r="J16" s="10"/>
      <c r="K16" s="8">
        <f t="shared" si="3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4"/>
        <v>0</v>
      </c>
      <c r="G17" s="10"/>
      <c r="H17" s="8">
        <f t="shared" si="5"/>
        <v>0</v>
      </c>
      <c r="I17" s="10"/>
      <c r="J17" s="10"/>
      <c r="K17" s="8">
        <f t="shared" si="3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4"/>
        <v>0</v>
      </c>
      <c r="G18" s="10"/>
      <c r="H18" s="8">
        <f t="shared" si="5"/>
        <v>0</v>
      </c>
      <c r="I18" s="10"/>
      <c r="J18" s="10"/>
      <c r="K18" s="8">
        <f t="shared" si="3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4"/>
        <v>0</v>
      </c>
      <c r="G19" s="10"/>
      <c r="H19" s="8">
        <f t="shared" si="5"/>
        <v>0</v>
      </c>
      <c r="I19" s="10"/>
      <c r="J19" s="10"/>
      <c r="K19" s="8">
        <f t="shared" si="3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4"/>
        <v>0</v>
      </c>
      <c r="G20" s="10"/>
      <c r="H20" s="8">
        <f t="shared" si="5"/>
        <v>0</v>
      </c>
      <c r="I20" s="10"/>
      <c r="J20" s="10"/>
      <c r="K20" s="8">
        <f t="shared" si="3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4"/>
        <v>0</v>
      </c>
      <c r="G21" s="10"/>
      <c r="H21" s="8">
        <f t="shared" si="5"/>
        <v>0</v>
      </c>
      <c r="I21" s="10"/>
      <c r="J21" s="10"/>
      <c r="K21" s="8">
        <f t="shared" si="3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4"/>
        <v>0</v>
      </c>
      <c r="G22" s="10"/>
      <c r="H22" s="8">
        <f t="shared" si="5"/>
        <v>0</v>
      </c>
      <c r="I22" s="10"/>
      <c r="J22" s="10"/>
      <c r="K22" s="8">
        <f t="shared" si="3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4"/>
        <v>0</v>
      </c>
      <c r="G23" s="10"/>
      <c r="H23" s="8">
        <f t="shared" si="5"/>
        <v>0</v>
      </c>
      <c r="I23" s="10"/>
      <c r="J23" s="10"/>
      <c r="K23" s="8">
        <f t="shared" si="3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4"/>
        <v>0</v>
      </c>
      <c r="G24" s="10"/>
      <c r="H24" s="8">
        <f t="shared" si="5"/>
        <v>0</v>
      </c>
      <c r="I24" s="10"/>
      <c r="J24" s="10"/>
      <c r="K24" s="8">
        <f t="shared" si="3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4"/>
        <v>0</v>
      </c>
      <c r="G25" s="10"/>
      <c r="H25" s="8">
        <f t="shared" si="5"/>
        <v>0</v>
      </c>
      <c r="I25" s="10"/>
      <c r="J25" s="10"/>
      <c r="K25" s="8">
        <f t="shared" si="3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4"/>
        <v>0</v>
      </c>
      <c r="G26" s="10"/>
      <c r="H26" s="8">
        <f t="shared" si="5"/>
        <v>0</v>
      </c>
      <c r="I26" s="10"/>
      <c r="J26" s="10"/>
      <c r="K26" s="8">
        <f t="shared" si="3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4"/>
        <v>0</v>
      </c>
      <c r="G27" s="10"/>
      <c r="H27" s="8">
        <f t="shared" si="5"/>
        <v>0</v>
      </c>
      <c r="I27" s="10"/>
      <c r="J27" s="10"/>
      <c r="K27" s="8">
        <f t="shared" si="3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4"/>
        <v>0</v>
      </c>
      <c r="G28" s="10"/>
      <c r="H28" s="8">
        <f t="shared" si="5"/>
        <v>0</v>
      </c>
      <c r="I28" s="10"/>
      <c r="J28" s="10"/>
      <c r="K28" s="8">
        <f t="shared" si="3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4"/>
        <v>0</v>
      </c>
      <c r="G29" s="10"/>
      <c r="H29" s="8">
        <f t="shared" si="5"/>
        <v>0</v>
      </c>
      <c r="I29" s="10"/>
      <c r="J29" s="10"/>
      <c r="K29" s="8">
        <f t="shared" si="3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4"/>
        <v>0</v>
      </c>
      <c r="G30" s="10"/>
      <c r="H30" s="8">
        <f t="shared" si="5"/>
        <v>0</v>
      </c>
      <c r="I30" s="10"/>
      <c r="J30" s="10"/>
      <c r="K30" s="8">
        <f t="shared" si="3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4"/>
        <v>0</v>
      </c>
      <c r="G31" s="10"/>
      <c r="H31" s="8">
        <f t="shared" si="5"/>
        <v>0</v>
      </c>
      <c r="I31" s="10"/>
      <c r="J31" s="10"/>
      <c r="K31" s="8">
        <f t="shared" si="3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4"/>
        <v>0</v>
      </c>
      <c r="G32" s="10"/>
      <c r="H32" s="8">
        <f t="shared" si="5"/>
        <v>0</v>
      </c>
      <c r="I32" s="10"/>
      <c r="J32" s="10"/>
      <c r="K32" s="8">
        <f t="shared" si="3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4"/>
        <v>0</v>
      </c>
      <c r="G33" s="10"/>
      <c r="H33" s="8">
        <f t="shared" si="5"/>
        <v>0</v>
      </c>
      <c r="I33" s="10"/>
      <c r="J33" s="10"/>
      <c r="K33" s="8">
        <f t="shared" si="3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4"/>
        <v>0</v>
      </c>
      <c r="G34" s="10"/>
      <c r="H34" s="8">
        <f t="shared" si="5"/>
        <v>0</v>
      </c>
      <c r="I34" s="10"/>
      <c r="J34" s="10"/>
      <c r="K34" s="8">
        <f t="shared" si="3"/>
        <v>0</v>
      </c>
      <c r="L34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125" workbookViewId="0">
      <selection activeCell="K3" sqref="K3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60</v>
      </c>
      <c r="B2" s="33"/>
      <c r="C2" s="33" t="s">
        <v>61</v>
      </c>
      <c r="D2" s="33"/>
      <c r="E2" s="33" t="s">
        <v>62</v>
      </c>
      <c r="F2" s="33"/>
      <c r="G2" s="33" t="s">
        <v>52</v>
      </c>
      <c r="H2" s="33"/>
      <c r="I2" s="33" t="s">
        <v>74</v>
      </c>
      <c r="J2" s="33"/>
      <c r="K2" s="29" t="s">
        <v>75</v>
      </c>
      <c r="L2" s="29"/>
    </row>
    <row r="3" spans="1:12" s="5" customFormat="1" ht="38.25" x14ac:dyDescent="0.2">
      <c r="A3" s="13" t="s">
        <v>21</v>
      </c>
      <c r="B3" s="13" t="s">
        <v>0</v>
      </c>
      <c r="C3" s="13" t="s">
        <v>1</v>
      </c>
      <c r="D3" s="14" t="s">
        <v>22</v>
      </c>
      <c r="E3" s="14" t="s">
        <v>23</v>
      </c>
      <c r="F3" s="15" t="s">
        <v>24</v>
      </c>
      <c r="G3" s="16" t="s">
        <v>2</v>
      </c>
      <c r="H3" s="15" t="s">
        <v>3</v>
      </c>
      <c r="I3" s="17" t="s">
        <v>8</v>
      </c>
      <c r="J3" s="16" t="s">
        <v>4</v>
      </c>
      <c r="K3" s="15" t="s">
        <v>3</v>
      </c>
      <c r="L3" s="17" t="s">
        <v>9</v>
      </c>
    </row>
    <row r="4" spans="1:12" x14ac:dyDescent="0.2">
      <c r="A4" s="6" t="s">
        <v>64</v>
      </c>
      <c r="B4" s="6" t="s">
        <v>6</v>
      </c>
      <c r="C4" s="6"/>
      <c r="D4" s="7">
        <v>0.77083333333333337</v>
      </c>
      <c r="E4" s="7">
        <v>0.80646990740740743</v>
      </c>
      <c r="F4" s="8">
        <f t="shared" ref="F4:F10" si="0">(HOUR(E4-D4)*60*60)+(MINUTE(E4-D4)*60)+SECOND(E4-D4)</f>
        <v>3079</v>
      </c>
      <c r="G4" s="9">
        <v>1.087</v>
      </c>
      <c r="H4" s="8">
        <f t="shared" ref="H4:H10" si="1">(F4/(IF(G4, G4, 1)))</f>
        <v>2832.5666973321067</v>
      </c>
      <c r="I4" s="10">
        <f>RANK(H4,$H$4:$H$10,1)</f>
        <v>6</v>
      </c>
      <c r="J4" s="9"/>
      <c r="K4" s="8"/>
      <c r="L4" s="10"/>
    </row>
    <row r="5" spans="1:12" x14ac:dyDescent="0.2">
      <c r="A5" s="6" t="s">
        <v>65</v>
      </c>
      <c r="B5" s="6" t="s">
        <v>5</v>
      </c>
      <c r="C5" s="6"/>
      <c r="D5" s="7">
        <v>0.77083333333333337</v>
      </c>
      <c r="E5" s="11">
        <v>0.8090856481481481</v>
      </c>
      <c r="F5" s="8">
        <f t="shared" si="0"/>
        <v>3305</v>
      </c>
      <c r="G5" s="10">
        <v>1.117</v>
      </c>
      <c r="H5" s="8">
        <f t="shared" si="1"/>
        <v>2958.8182632050134</v>
      </c>
      <c r="I5" s="10">
        <f t="shared" ref="I5:I10" si="2">RANK(H5,$H$4:$H$10,1)</f>
        <v>7</v>
      </c>
      <c r="J5" s="10"/>
      <c r="K5" s="8"/>
      <c r="L5" s="10"/>
    </row>
    <row r="6" spans="1:12" x14ac:dyDescent="0.2">
      <c r="A6" s="6" t="s">
        <v>66</v>
      </c>
      <c r="B6" s="6" t="s">
        <v>67</v>
      </c>
      <c r="C6" s="6" t="s">
        <v>41</v>
      </c>
      <c r="D6" s="7">
        <v>0.77083333333333337</v>
      </c>
      <c r="E6" s="11">
        <v>0.80688657407407405</v>
      </c>
      <c r="F6" s="8">
        <f t="shared" si="0"/>
        <v>3115</v>
      </c>
      <c r="G6" s="10">
        <v>1.127</v>
      </c>
      <c r="H6" s="8">
        <f t="shared" si="1"/>
        <v>2763.9751552795033</v>
      </c>
      <c r="I6" s="10">
        <f t="shared" si="2"/>
        <v>4</v>
      </c>
      <c r="J6" s="10"/>
      <c r="K6" s="8"/>
      <c r="L6" s="10"/>
    </row>
    <row r="7" spans="1:12" x14ac:dyDescent="0.2">
      <c r="A7" s="6" t="s">
        <v>68</v>
      </c>
      <c r="B7" s="6" t="s">
        <v>70</v>
      </c>
      <c r="C7" s="6" t="s">
        <v>69</v>
      </c>
      <c r="D7" s="7">
        <v>0.77083333333333337</v>
      </c>
      <c r="E7" s="11">
        <v>0.80456018518518524</v>
      </c>
      <c r="F7" s="8">
        <f t="shared" si="0"/>
        <v>2914</v>
      </c>
      <c r="G7" s="10">
        <v>1.127</v>
      </c>
      <c r="H7" s="8">
        <f t="shared" si="1"/>
        <v>2585.625554569654</v>
      </c>
      <c r="I7" s="10">
        <f t="shared" si="2"/>
        <v>2</v>
      </c>
      <c r="J7" s="10"/>
      <c r="K7" s="8"/>
      <c r="L7" s="10"/>
    </row>
    <row r="8" spans="1:12" x14ac:dyDescent="0.2">
      <c r="A8" s="6" t="s">
        <v>32</v>
      </c>
      <c r="B8" s="6" t="s">
        <v>36</v>
      </c>
      <c r="C8" s="6" t="s">
        <v>33</v>
      </c>
      <c r="D8" s="7">
        <v>0.77083333333333337</v>
      </c>
      <c r="E8" s="11">
        <v>0.80560185185185185</v>
      </c>
      <c r="F8" s="8">
        <f t="shared" si="0"/>
        <v>3004</v>
      </c>
      <c r="G8" s="10">
        <v>1.127</v>
      </c>
      <c r="H8" s="8">
        <f t="shared" si="1"/>
        <v>2665.4835847382433</v>
      </c>
      <c r="I8" s="10">
        <f t="shared" si="2"/>
        <v>3</v>
      </c>
      <c r="J8" s="10"/>
      <c r="K8" s="8"/>
      <c r="L8" s="10"/>
    </row>
    <row r="9" spans="1:12" x14ac:dyDescent="0.2">
      <c r="A9" s="6" t="s">
        <v>30</v>
      </c>
      <c r="B9" s="6" t="s">
        <v>16</v>
      </c>
      <c r="C9" s="6" t="s">
        <v>31</v>
      </c>
      <c r="D9" s="7">
        <v>0.77083333333333337</v>
      </c>
      <c r="E9" s="11">
        <v>0.80372685185185189</v>
      </c>
      <c r="F9" s="8">
        <f t="shared" si="0"/>
        <v>2842</v>
      </c>
      <c r="G9" s="10">
        <v>1.127</v>
      </c>
      <c r="H9" s="8">
        <f t="shared" si="1"/>
        <v>2521.7391304347825</v>
      </c>
      <c r="I9" s="10">
        <f t="shared" si="2"/>
        <v>1</v>
      </c>
      <c r="J9" s="10"/>
      <c r="K9" s="8"/>
      <c r="L9" s="10"/>
    </row>
    <row r="10" spans="1:12" x14ac:dyDescent="0.2">
      <c r="A10" s="6" t="s">
        <v>72</v>
      </c>
      <c r="B10" s="6" t="s">
        <v>73</v>
      </c>
      <c r="C10" s="6"/>
      <c r="D10" s="7">
        <v>0.77083333333333337</v>
      </c>
      <c r="E10" s="11">
        <v>0.80866898148148147</v>
      </c>
      <c r="F10" s="8">
        <f t="shared" si="0"/>
        <v>3269</v>
      </c>
      <c r="G10" s="9">
        <v>1.1679999999999999</v>
      </c>
      <c r="H10" s="8">
        <f t="shared" si="1"/>
        <v>2798.8013698630139</v>
      </c>
      <c r="I10" s="10">
        <f t="shared" si="2"/>
        <v>5</v>
      </c>
      <c r="J10" s="10"/>
      <c r="K10" s="8"/>
      <c r="L10" s="10"/>
    </row>
    <row r="11" spans="1:12" x14ac:dyDescent="0.2">
      <c r="A11" s="6"/>
      <c r="B11" s="6"/>
      <c r="D11" s="11"/>
      <c r="E11" s="11"/>
      <c r="F11" s="8"/>
      <c r="G11" s="10"/>
      <c r="H11" s="8"/>
      <c r="I11" s="10"/>
      <c r="J11" s="10"/>
      <c r="K11" s="8">
        <f t="shared" ref="K11:K34" si="3">(F11/(IF(J11, J11, 1)))</f>
        <v>0</v>
      </c>
      <c r="L11" s="10"/>
    </row>
    <row r="12" spans="1:12" x14ac:dyDescent="0.2">
      <c r="A12" s="6"/>
      <c r="B12" s="6"/>
      <c r="C12" s="6"/>
      <c r="D12" s="11"/>
      <c r="E12" s="11"/>
      <c r="F12" s="8">
        <f t="shared" ref="F12:F34" si="4">(HOUR(E12-D12)*60*60)+(MINUTE(E12-D12)*60)+SECOND(E12-D12)</f>
        <v>0</v>
      </c>
      <c r="G12" s="10"/>
      <c r="H12" s="8">
        <f t="shared" ref="H12:H34" si="5">(F12/(IF(G12, G12, 1)))</f>
        <v>0</v>
      </c>
      <c r="I12" s="10"/>
      <c r="J12" s="10"/>
      <c r="K12" s="8">
        <f t="shared" si="3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4"/>
        <v>0</v>
      </c>
      <c r="G13" s="10"/>
      <c r="H13" s="8">
        <f t="shared" si="5"/>
        <v>0</v>
      </c>
      <c r="I13" s="10"/>
      <c r="J13" s="10"/>
      <c r="K13" s="8">
        <f t="shared" si="3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4"/>
        <v>0</v>
      </c>
      <c r="G14" s="10"/>
      <c r="H14" s="8">
        <f t="shared" si="5"/>
        <v>0</v>
      </c>
      <c r="I14" s="10"/>
      <c r="J14" s="10"/>
      <c r="K14" s="8">
        <f t="shared" si="3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4"/>
        <v>0</v>
      </c>
      <c r="G15" s="10"/>
      <c r="H15" s="8">
        <f t="shared" si="5"/>
        <v>0</v>
      </c>
      <c r="I15" s="10"/>
      <c r="J15" s="10"/>
      <c r="K15" s="8">
        <f t="shared" si="3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4"/>
        <v>0</v>
      </c>
      <c r="G16" s="10"/>
      <c r="H16" s="8">
        <f t="shared" si="5"/>
        <v>0</v>
      </c>
      <c r="I16" s="10"/>
      <c r="J16" s="10"/>
      <c r="K16" s="8">
        <f t="shared" si="3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4"/>
        <v>0</v>
      </c>
      <c r="G17" s="10"/>
      <c r="H17" s="8">
        <f t="shared" si="5"/>
        <v>0</v>
      </c>
      <c r="I17" s="10"/>
      <c r="J17" s="10"/>
      <c r="K17" s="8">
        <f t="shared" si="3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4"/>
        <v>0</v>
      </c>
      <c r="G18" s="10"/>
      <c r="H18" s="8">
        <f t="shared" si="5"/>
        <v>0</v>
      </c>
      <c r="I18" s="10"/>
      <c r="J18" s="10"/>
      <c r="K18" s="8">
        <f t="shared" si="3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4"/>
        <v>0</v>
      </c>
      <c r="G19" s="10"/>
      <c r="H19" s="8">
        <f t="shared" si="5"/>
        <v>0</v>
      </c>
      <c r="I19" s="10"/>
      <c r="J19" s="10"/>
      <c r="K19" s="8">
        <f t="shared" si="3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4"/>
        <v>0</v>
      </c>
      <c r="G20" s="10"/>
      <c r="H20" s="8">
        <f t="shared" si="5"/>
        <v>0</v>
      </c>
      <c r="I20" s="10"/>
      <c r="J20" s="10"/>
      <c r="K20" s="8">
        <f t="shared" si="3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4"/>
        <v>0</v>
      </c>
      <c r="G21" s="10"/>
      <c r="H21" s="8">
        <f t="shared" si="5"/>
        <v>0</v>
      </c>
      <c r="I21" s="10"/>
      <c r="J21" s="10"/>
      <c r="K21" s="8">
        <f t="shared" si="3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4"/>
        <v>0</v>
      </c>
      <c r="G22" s="10"/>
      <c r="H22" s="8">
        <f t="shared" si="5"/>
        <v>0</v>
      </c>
      <c r="I22" s="10"/>
      <c r="J22" s="10"/>
      <c r="K22" s="8">
        <f t="shared" si="3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4"/>
        <v>0</v>
      </c>
      <c r="G23" s="10"/>
      <c r="H23" s="8">
        <f t="shared" si="5"/>
        <v>0</v>
      </c>
      <c r="I23" s="10"/>
      <c r="J23" s="10"/>
      <c r="K23" s="8">
        <f t="shared" si="3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4"/>
        <v>0</v>
      </c>
      <c r="G24" s="10"/>
      <c r="H24" s="8">
        <f t="shared" si="5"/>
        <v>0</v>
      </c>
      <c r="I24" s="10"/>
      <c r="J24" s="10"/>
      <c r="K24" s="8">
        <f t="shared" si="3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4"/>
        <v>0</v>
      </c>
      <c r="G25" s="10"/>
      <c r="H25" s="8">
        <f t="shared" si="5"/>
        <v>0</v>
      </c>
      <c r="I25" s="10"/>
      <c r="J25" s="10"/>
      <c r="K25" s="8">
        <f t="shared" si="3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4"/>
        <v>0</v>
      </c>
      <c r="G26" s="10"/>
      <c r="H26" s="8">
        <f t="shared" si="5"/>
        <v>0</v>
      </c>
      <c r="I26" s="10"/>
      <c r="J26" s="10"/>
      <c r="K26" s="8">
        <f t="shared" si="3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4"/>
        <v>0</v>
      </c>
      <c r="G27" s="10"/>
      <c r="H27" s="8">
        <f t="shared" si="5"/>
        <v>0</v>
      </c>
      <c r="I27" s="10"/>
      <c r="J27" s="10"/>
      <c r="K27" s="8">
        <f t="shared" si="3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4"/>
        <v>0</v>
      </c>
      <c r="G28" s="10"/>
      <c r="H28" s="8">
        <f t="shared" si="5"/>
        <v>0</v>
      </c>
      <c r="I28" s="10"/>
      <c r="J28" s="10"/>
      <c r="K28" s="8">
        <f t="shared" si="3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4"/>
        <v>0</v>
      </c>
      <c r="G29" s="10"/>
      <c r="H29" s="8">
        <f t="shared" si="5"/>
        <v>0</v>
      </c>
      <c r="I29" s="10"/>
      <c r="J29" s="10"/>
      <c r="K29" s="8">
        <f t="shared" si="3"/>
        <v>0</v>
      </c>
      <c r="L29" s="10"/>
    </row>
    <row r="30" spans="1:12" x14ac:dyDescent="0.2">
      <c r="A30" s="6"/>
      <c r="B30" s="6"/>
      <c r="C30" s="6"/>
      <c r="D30" s="10"/>
      <c r="E30" s="10"/>
      <c r="F30" s="8">
        <f t="shared" si="4"/>
        <v>0</v>
      </c>
      <c r="G30" s="10"/>
      <c r="H30" s="8">
        <f t="shared" si="5"/>
        <v>0</v>
      </c>
      <c r="I30" s="10"/>
      <c r="J30" s="10"/>
      <c r="K30" s="8">
        <f t="shared" si="3"/>
        <v>0</v>
      </c>
      <c r="L30" s="10"/>
    </row>
    <row r="31" spans="1:12" x14ac:dyDescent="0.2">
      <c r="A31" s="6"/>
      <c r="B31" s="6"/>
      <c r="C31" s="6"/>
      <c r="D31" s="10"/>
      <c r="E31" s="10"/>
      <c r="F31" s="8">
        <f t="shared" si="4"/>
        <v>0</v>
      </c>
      <c r="G31" s="10"/>
      <c r="H31" s="8">
        <f t="shared" si="5"/>
        <v>0</v>
      </c>
      <c r="I31" s="10"/>
      <c r="J31" s="10"/>
      <c r="K31" s="8">
        <f t="shared" si="3"/>
        <v>0</v>
      </c>
      <c r="L31" s="10"/>
    </row>
    <row r="32" spans="1:12" x14ac:dyDescent="0.2">
      <c r="A32" s="6"/>
      <c r="B32" s="6"/>
      <c r="C32" s="6"/>
      <c r="D32" s="10"/>
      <c r="E32" s="10"/>
      <c r="F32" s="8">
        <f t="shared" si="4"/>
        <v>0</v>
      </c>
      <c r="G32" s="10"/>
      <c r="H32" s="8">
        <f t="shared" si="5"/>
        <v>0</v>
      </c>
      <c r="I32" s="10"/>
      <c r="J32" s="10"/>
      <c r="K32" s="8">
        <f t="shared" si="3"/>
        <v>0</v>
      </c>
      <c r="L32" s="10"/>
    </row>
    <row r="33" spans="1:12" x14ac:dyDescent="0.2">
      <c r="A33" s="6"/>
      <c r="B33" s="6"/>
      <c r="C33" s="6"/>
      <c r="D33" s="10"/>
      <c r="E33" s="10"/>
      <c r="F33" s="8">
        <f t="shared" si="4"/>
        <v>0</v>
      </c>
      <c r="G33" s="10"/>
      <c r="H33" s="8">
        <f t="shared" si="5"/>
        <v>0</v>
      </c>
      <c r="I33" s="10"/>
      <c r="J33" s="10"/>
      <c r="K33" s="8">
        <f t="shared" si="3"/>
        <v>0</v>
      </c>
      <c r="L33" s="10"/>
    </row>
    <row r="34" spans="1:12" x14ac:dyDescent="0.2">
      <c r="A34" s="6"/>
      <c r="B34" s="6"/>
      <c r="C34" s="6"/>
      <c r="D34" s="10"/>
      <c r="E34" s="10"/>
      <c r="F34" s="8">
        <f t="shared" si="4"/>
        <v>0</v>
      </c>
      <c r="G34" s="10"/>
      <c r="H34" s="8">
        <f t="shared" si="5"/>
        <v>0</v>
      </c>
      <c r="I34" s="10"/>
      <c r="J34" s="10"/>
      <c r="K34" s="8">
        <f t="shared" si="3"/>
        <v>0</v>
      </c>
      <c r="L34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125" workbookViewId="0">
      <selection activeCell="I9" sqref="I9"/>
    </sheetView>
  </sheetViews>
  <sheetFormatPr defaultColWidth="11" defaultRowHeight="12.75" x14ac:dyDescent="0.2"/>
  <cols>
    <col min="1" max="1" width="13.5" style="1" bestFit="1" customWidth="1"/>
    <col min="2" max="2" width="15.25" style="1" customWidth="1"/>
    <col min="3" max="3" width="14.375" style="1" customWidth="1"/>
    <col min="4" max="4" width="9.75" style="2" customWidth="1"/>
    <col min="5" max="5" width="10" style="2" customWidth="1"/>
    <col min="6" max="6" width="12.875" style="3" customWidth="1"/>
    <col min="7" max="7" width="8.625" style="4" customWidth="1"/>
    <col min="8" max="8" width="12.625" style="3" customWidth="1"/>
    <col min="9" max="9" width="12.25" customWidth="1"/>
    <col min="10" max="10" width="7" style="4" customWidth="1"/>
    <col min="11" max="11" width="12.5" style="3" customWidth="1"/>
    <col min="12" max="12" width="11.125" customWidth="1"/>
  </cols>
  <sheetData>
    <row r="1" spans="1:12" ht="18" x14ac:dyDescent="0.2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2" customFormat="1" ht="27.95" customHeight="1" x14ac:dyDescent="0.2">
      <c r="A2" s="32" t="s">
        <v>92</v>
      </c>
      <c r="B2" s="33"/>
      <c r="C2" s="33" t="s">
        <v>91</v>
      </c>
      <c r="D2" s="33"/>
      <c r="E2" s="33" t="s">
        <v>62</v>
      </c>
      <c r="F2" s="33"/>
      <c r="G2" s="33" t="s">
        <v>52</v>
      </c>
      <c r="H2" s="33"/>
      <c r="I2" s="33" t="s">
        <v>74</v>
      </c>
      <c r="J2" s="33"/>
      <c r="K2" s="29" t="s">
        <v>75</v>
      </c>
      <c r="L2" s="29"/>
    </row>
    <row r="3" spans="1:12" s="5" customFormat="1" ht="38.25" x14ac:dyDescent="0.2">
      <c r="A3" s="13" t="s">
        <v>21</v>
      </c>
      <c r="B3" s="13" t="s">
        <v>0</v>
      </c>
      <c r="C3" s="13" t="s">
        <v>1</v>
      </c>
      <c r="D3" s="14" t="s">
        <v>22</v>
      </c>
      <c r="E3" s="14" t="s">
        <v>23</v>
      </c>
      <c r="F3" s="15" t="s">
        <v>24</v>
      </c>
      <c r="G3" s="16" t="s">
        <v>2</v>
      </c>
      <c r="H3" s="15" t="s">
        <v>3</v>
      </c>
      <c r="I3" s="17" t="s">
        <v>8</v>
      </c>
      <c r="J3" s="16" t="s">
        <v>4</v>
      </c>
      <c r="K3" s="15" t="s">
        <v>3</v>
      </c>
      <c r="L3" s="17" t="s">
        <v>9</v>
      </c>
    </row>
    <row r="4" spans="1:12" x14ac:dyDescent="0.2">
      <c r="A4" s="6" t="s">
        <v>65</v>
      </c>
      <c r="B4" s="6" t="s">
        <v>5</v>
      </c>
      <c r="C4" s="6"/>
      <c r="D4" s="7">
        <v>0.75</v>
      </c>
      <c r="E4" s="11">
        <v>0.78188657407407414</v>
      </c>
      <c r="F4" s="8">
        <f t="shared" ref="F4:F7" si="0">(HOUR(E4-D4)*60*60)+(MINUTE(E4-D4)*60)+SECOND(E4-D4)</f>
        <v>2755</v>
      </c>
      <c r="G4" s="10">
        <v>1.117</v>
      </c>
      <c r="H4" s="8">
        <f t="shared" ref="H4:H7" si="1">(F4/(IF(G4, G4, 1)))</f>
        <v>2466.4279319606089</v>
      </c>
      <c r="I4" s="10">
        <f>RANK(H4,$H$4:$H$7,1)</f>
        <v>1</v>
      </c>
      <c r="J4" s="10"/>
      <c r="K4" s="8"/>
      <c r="L4" s="10"/>
    </row>
    <row r="5" spans="1:12" x14ac:dyDescent="0.2">
      <c r="A5" s="6" t="s">
        <v>68</v>
      </c>
      <c r="B5" s="6" t="s">
        <v>70</v>
      </c>
      <c r="C5" s="6" t="s">
        <v>69</v>
      </c>
      <c r="D5" s="7">
        <v>0.75</v>
      </c>
      <c r="E5" s="11">
        <v>0.78232638888888895</v>
      </c>
      <c r="F5" s="8">
        <f t="shared" si="0"/>
        <v>2793</v>
      </c>
      <c r="G5" s="10">
        <v>1.127</v>
      </c>
      <c r="H5" s="8">
        <f t="shared" si="1"/>
        <v>2478.2608695652175</v>
      </c>
      <c r="I5" s="10">
        <f t="shared" ref="I5:I7" si="2">RANK(H5,$H$4:$H$7,1)</f>
        <v>2</v>
      </c>
      <c r="J5" s="10"/>
      <c r="K5" s="8"/>
      <c r="L5" s="10"/>
    </row>
    <row r="6" spans="1:12" x14ac:dyDescent="0.2">
      <c r="A6" s="6" t="s">
        <v>34</v>
      </c>
      <c r="B6" s="6" t="s">
        <v>93</v>
      </c>
      <c r="C6" s="1" t="s">
        <v>16</v>
      </c>
      <c r="D6" s="7">
        <v>0.75</v>
      </c>
      <c r="E6" s="11">
        <v>0.78484953703703697</v>
      </c>
      <c r="F6" s="8">
        <f t="shared" si="0"/>
        <v>3011</v>
      </c>
      <c r="G6" s="10">
        <v>1.127</v>
      </c>
      <c r="H6" s="8">
        <f t="shared" si="1"/>
        <v>2671.6947648624669</v>
      </c>
      <c r="I6" s="10">
        <f t="shared" si="2"/>
        <v>4</v>
      </c>
      <c r="J6" s="10"/>
      <c r="K6" s="8"/>
      <c r="L6" s="10"/>
    </row>
    <row r="7" spans="1:12" x14ac:dyDescent="0.2">
      <c r="A7" s="6" t="s">
        <v>94</v>
      </c>
      <c r="B7" s="6" t="s">
        <v>98</v>
      </c>
      <c r="C7" s="6" t="s">
        <v>95</v>
      </c>
      <c r="D7" s="7">
        <v>0.75</v>
      </c>
      <c r="E7" s="11">
        <v>0.78188657407407414</v>
      </c>
      <c r="F7" s="8">
        <f t="shared" si="0"/>
        <v>2755</v>
      </c>
      <c r="G7" s="10">
        <v>1.0960000000000001</v>
      </c>
      <c r="H7" s="8">
        <f t="shared" si="1"/>
        <v>2513.6861313868612</v>
      </c>
      <c r="I7" s="10">
        <f t="shared" si="2"/>
        <v>3</v>
      </c>
      <c r="J7" s="10"/>
      <c r="K7" s="8"/>
      <c r="L7" s="10"/>
    </row>
    <row r="8" spans="1:12" x14ac:dyDescent="0.2">
      <c r="A8" s="6" t="s">
        <v>15</v>
      </c>
      <c r="B8" s="6" t="s">
        <v>97</v>
      </c>
      <c r="C8" s="6" t="s">
        <v>96</v>
      </c>
      <c r="D8" s="7">
        <v>0.75</v>
      </c>
      <c r="E8" s="11" t="s">
        <v>99</v>
      </c>
      <c r="F8" s="8" t="s">
        <v>100</v>
      </c>
      <c r="G8" s="10"/>
      <c r="H8" s="8"/>
      <c r="I8" s="10">
        <v>6</v>
      </c>
      <c r="J8" s="10"/>
      <c r="K8" s="8"/>
      <c r="L8" s="10"/>
    </row>
    <row r="9" spans="1:12" x14ac:dyDescent="0.2">
      <c r="A9" s="6"/>
      <c r="B9" s="6"/>
      <c r="C9" s="6"/>
      <c r="D9" s="10"/>
      <c r="E9" s="10"/>
      <c r="F9" s="8">
        <f t="shared" ref="F9:F29" si="3">(HOUR(E9-D9)*60*60)+(MINUTE(E9-D9)*60)+SECOND(E9-D9)</f>
        <v>0</v>
      </c>
      <c r="G9" s="10"/>
      <c r="H9" s="8">
        <f t="shared" ref="H9:H29" si="4">(F9/(IF(G9, G9, 1)))</f>
        <v>0</v>
      </c>
      <c r="I9" s="10"/>
      <c r="J9" s="10"/>
      <c r="K9" s="8">
        <f t="shared" ref="K9:K29" si="5">(F9/(IF(J9, J9, 1)))</f>
        <v>0</v>
      </c>
      <c r="L9" s="10"/>
    </row>
    <row r="10" spans="1:12" x14ac:dyDescent="0.2">
      <c r="A10" s="6"/>
      <c r="B10" s="6"/>
      <c r="C10" s="6"/>
      <c r="D10" s="10"/>
      <c r="E10" s="10"/>
      <c r="F10" s="8">
        <f t="shared" si="3"/>
        <v>0</v>
      </c>
      <c r="G10" s="10"/>
      <c r="H10" s="8">
        <f t="shared" si="4"/>
        <v>0</v>
      </c>
      <c r="I10" s="10"/>
      <c r="J10" s="10"/>
      <c r="K10" s="8">
        <f t="shared" si="5"/>
        <v>0</v>
      </c>
      <c r="L10" s="10"/>
    </row>
    <row r="11" spans="1:12" x14ac:dyDescent="0.2">
      <c r="A11" s="6"/>
      <c r="B11" s="6"/>
      <c r="C11" s="6"/>
      <c r="D11" s="10"/>
      <c r="E11" s="10"/>
      <c r="F11" s="8">
        <f t="shared" si="3"/>
        <v>0</v>
      </c>
      <c r="G11" s="10"/>
      <c r="H11" s="8">
        <f t="shared" si="4"/>
        <v>0</v>
      </c>
      <c r="I11" s="10"/>
      <c r="J11" s="10"/>
      <c r="K11" s="8">
        <f t="shared" si="5"/>
        <v>0</v>
      </c>
      <c r="L11" s="10"/>
    </row>
    <row r="12" spans="1:12" x14ac:dyDescent="0.2">
      <c r="A12" s="6"/>
      <c r="B12" s="6"/>
      <c r="C12" s="6"/>
      <c r="D12" s="10"/>
      <c r="E12" s="10"/>
      <c r="F12" s="8">
        <f t="shared" si="3"/>
        <v>0</v>
      </c>
      <c r="G12" s="10"/>
      <c r="H12" s="8">
        <f t="shared" si="4"/>
        <v>0</v>
      </c>
      <c r="I12" s="10"/>
      <c r="J12" s="10"/>
      <c r="K12" s="8">
        <f t="shared" si="5"/>
        <v>0</v>
      </c>
      <c r="L12" s="10"/>
    </row>
    <row r="13" spans="1:12" x14ac:dyDescent="0.2">
      <c r="A13" s="6"/>
      <c r="B13" s="6"/>
      <c r="C13" s="6"/>
      <c r="D13" s="10"/>
      <c r="E13" s="10"/>
      <c r="F13" s="8">
        <f t="shared" si="3"/>
        <v>0</v>
      </c>
      <c r="G13" s="10"/>
      <c r="H13" s="8">
        <f t="shared" si="4"/>
        <v>0</v>
      </c>
      <c r="I13" s="10"/>
      <c r="J13" s="10"/>
      <c r="K13" s="8">
        <f t="shared" si="5"/>
        <v>0</v>
      </c>
      <c r="L13" s="10"/>
    </row>
    <row r="14" spans="1:12" x14ac:dyDescent="0.2">
      <c r="A14" s="6"/>
      <c r="B14" s="6"/>
      <c r="C14" s="6"/>
      <c r="D14" s="10"/>
      <c r="E14" s="10"/>
      <c r="F14" s="8">
        <f t="shared" si="3"/>
        <v>0</v>
      </c>
      <c r="G14" s="10"/>
      <c r="H14" s="8">
        <f t="shared" si="4"/>
        <v>0</v>
      </c>
      <c r="I14" s="10"/>
      <c r="J14" s="10"/>
      <c r="K14" s="8">
        <f t="shared" si="5"/>
        <v>0</v>
      </c>
      <c r="L14" s="10"/>
    </row>
    <row r="15" spans="1:12" x14ac:dyDescent="0.2">
      <c r="A15" s="6"/>
      <c r="B15" s="6"/>
      <c r="C15" s="6"/>
      <c r="D15" s="10"/>
      <c r="E15" s="10"/>
      <c r="F15" s="8">
        <f t="shared" si="3"/>
        <v>0</v>
      </c>
      <c r="G15" s="10"/>
      <c r="H15" s="8">
        <f t="shared" si="4"/>
        <v>0</v>
      </c>
      <c r="I15" s="10"/>
      <c r="J15" s="10"/>
      <c r="K15" s="8">
        <f t="shared" si="5"/>
        <v>0</v>
      </c>
      <c r="L15" s="10"/>
    </row>
    <row r="16" spans="1:12" x14ac:dyDescent="0.2">
      <c r="A16" s="6"/>
      <c r="B16" s="6"/>
      <c r="C16" s="6"/>
      <c r="D16" s="10"/>
      <c r="E16" s="10"/>
      <c r="F16" s="8">
        <f t="shared" si="3"/>
        <v>0</v>
      </c>
      <c r="G16" s="10"/>
      <c r="H16" s="8">
        <f t="shared" si="4"/>
        <v>0</v>
      </c>
      <c r="I16" s="10"/>
      <c r="J16" s="10"/>
      <c r="K16" s="8">
        <f t="shared" si="5"/>
        <v>0</v>
      </c>
      <c r="L16" s="10"/>
    </row>
    <row r="17" spans="1:12" x14ac:dyDescent="0.2">
      <c r="A17" s="6"/>
      <c r="B17" s="6"/>
      <c r="C17" s="6"/>
      <c r="D17" s="10"/>
      <c r="E17" s="10"/>
      <c r="F17" s="8">
        <f t="shared" si="3"/>
        <v>0</v>
      </c>
      <c r="G17" s="10"/>
      <c r="H17" s="8">
        <f t="shared" si="4"/>
        <v>0</v>
      </c>
      <c r="I17" s="10"/>
      <c r="J17" s="10"/>
      <c r="K17" s="8">
        <f t="shared" si="5"/>
        <v>0</v>
      </c>
      <c r="L17" s="10"/>
    </row>
    <row r="18" spans="1:12" x14ac:dyDescent="0.2">
      <c r="A18" s="6"/>
      <c r="B18" s="6"/>
      <c r="C18" s="6"/>
      <c r="D18" s="10"/>
      <c r="E18" s="10"/>
      <c r="F18" s="8">
        <f t="shared" si="3"/>
        <v>0</v>
      </c>
      <c r="G18" s="10"/>
      <c r="H18" s="8">
        <f t="shared" si="4"/>
        <v>0</v>
      </c>
      <c r="I18" s="10"/>
      <c r="J18" s="10"/>
      <c r="K18" s="8">
        <f t="shared" si="5"/>
        <v>0</v>
      </c>
      <c r="L18" s="10"/>
    </row>
    <row r="19" spans="1:12" x14ac:dyDescent="0.2">
      <c r="A19" s="6"/>
      <c r="B19" s="6"/>
      <c r="C19" s="6"/>
      <c r="D19" s="10"/>
      <c r="E19" s="10"/>
      <c r="F19" s="8">
        <f t="shared" si="3"/>
        <v>0</v>
      </c>
      <c r="G19" s="10"/>
      <c r="H19" s="8">
        <f t="shared" si="4"/>
        <v>0</v>
      </c>
      <c r="I19" s="10"/>
      <c r="J19" s="10"/>
      <c r="K19" s="8">
        <f t="shared" si="5"/>
        <v>0</v>
      </c>
      <c r="L19" s="10"/>
    </row>
    <row r="20" spans="1:12" x14ac:dyDescent="0.2">
      <c r="A20" s="6"/>
      <c r="B20" s="6"/>
      <c r="C20" s="6"/>
      <c r="D20" s="10"/>
      <c r="E20" s="10"/>
      <c r="F20" s="8">
        <f t="shared" si="3"/>
        <v>0</v>
      </c>
      <c r="G20" s="10"/>
      <c r="H20" s="8">
        <f t="shared" si="4"/>
        <v>0</v>
      </c>
      <c r="I20" s="10"/>
      <c r="J20" s="10"/>
      <c r="K20" s="8">
        <f t="shared" si="5"/>
        <v>0</v>
      </c>
      <c r="L20" s="10"/>
    </row>
    <row r="21" spans="1:12" x14ac:dyDescent="0.2">
      <c r="A21" s="6"/>
      <c r="B21" s="6"/>
      <c r="C21" s="6"/>
      <c r="D21" s="10"/>
      <c r="E21" s="10"/>
      <c r="F21" s="8">
        <f t="shared" si="3"/>
        <v>0</v>
      </c>
      <c r="G21" s="10"/>
      <c r="H21" s="8">
        <f t="shared" si="4"/>
        <v>0</v>
      </c>
      <c r="I21" s="10"/>
      <c r="J21" s="10"/>
      <c r="K21" s="8">
        <f t="shared" si="5"/>
        <v>0</v>
      </c>
      <c r="L21" s="10"/>
    </row>
    <row r="22" spans="1:12" x14ac:dyDescent="0.2">
      <c r="A22" s="6"/>
      <c r="B22" s="6"/>
      <c r="C22" s="6"/>
      <c r="D22" s="10"/>
      <c r="E22" s="10"/>
      <c r="F22" s="8">
        <f t="shared" si="3"/>
        <v>0</v>
      </c>
      <c r="G22" s="10"/>
      <c r="H22" s="8">
        <f t="shared" si="4"/>
        <v>0</v>
      </c>
      <c r="I22" s="10"/>
      <c r="J22" s="10"/>
      <c r="K22" s="8">
        <f t="shared" si="5"/>
        <v>0</v>
      </c>
      <c r="L22" s="10"/>
    </row>
    <row r="23" spans="1:12" x14ac:dyDescent="0.2">
      <c r="A23" s="6"/>
      <c r="B23" s="6"/>
      <c r="C23" s="6"/>
      <c r="D23" s="10"/>
      <c r="E23" s="10"/>
      <c r="F23" s="8">
        <f t="shared" si="3"/>
        <v>0</v>
      </c>
      <c r="G23" s="10"/>
      <c r="H23" s="8">
        <f t="shared" si="4"/>
        <v>0</v>
      </c>
      <c r="I23" s="10"/>
      <c r="J23" s="10"/>
      <c r="K23" s="8">
        <f t="shared" si="5"/>
        <v>0</v>
      </c>
      <c r="L23" s="10"/>
    </row>
    <row r="24" spans="1:12" x14ac:dyDescent="0.2">
      <c r="A24" s="6"/>
      <c r="B24" s="6"/>
      <c r="C24" s="6"/>
      <c r="D24" s="10"/>
      <c r="E24" s="10"/>
      <c r="F24" s="8">
        <f t="shared" si="3"/>
        <v>0</v>
      </c>
      <c r="G24" s="10"/>
      <c r="H24" s="8">
        <f t="shared" si="4"/>
        <v>0</v>
      </c>
      <c r="I24" s="10"/>
      <c r="J24" s="10"/>
      <c r="K24" s="8">
        <f t="shared" si="5"/>
        <v>0</v>
      </c>
      <c r="L24" s="10"/>
    </row>
    <row r="25" spans="1:12" x14ac:dyDescent="0.2">
      <c r="A25" s="6"/>
      <c r="B25" s="6"/>
      <c r="C25" s="6"/>
      <c r="D25" s="10"/>
      <c r="E25" s="10"/>
      <c r="F25" s="8">
        <f t="shared" si="3"/>
        <v>0</v>
      </c>
      <c r="G25" s="10"/>
      <c r="H25" s="8">
        <f t="shared" si="4"/>
        <v>0</v>
      </c>
      <c r="I25" s="10"/>
      <c r="J25" s="10"/>
      <c r="K25" s="8">
        <f t="shared" si="5"/>
        <v>0</v>
      </c>
      <c r="L25" s="10"/>
    </row>
    <row r="26" spans="1:12" x14ac:dyDescent="0.2">
      <c r="A26" s="6"/>
      <c r="B26" s="6"/>
      <c r="C26" s="6"/>
      <c r="D26" s="10"/>
      <c r="E26" s="10"/>
      <c r="F26" s="8">
        <f t="shared" si="3"/>
        <v>0</v>
      </c>
      <c r="G26" s="10"/>
      <c r="H26" s="8">
        <f t="shared" si="4"/>
        <v>0</v>
      </c>
      <c r="I26" s="10"/>
      <c r="J26" s="10"/>
      <c r="K26" s="8">
        <f t="shared" si="5"/>
        <v>0</v>
      </c>
      <c r="L26" s="10"/>
    </row>
    <row r="27" spans="1:12" x14ac:dyDescent="0.2">
      <c r="A27" s="6"/>
      <c r="B27" s="6"/>
      <c r="C27" s="6"/>
      <c r="D27" s="10"/>
      <c r="E27" s="10"/>
      <c r="F27" s="8">
        <f t="shared" si="3"/>
        <v>0</v>
      </c>
      <c r="G27" s="10"/>
      <c r="H27" s="8">
        <f t="shared" si="4"/>
        <v>0</v>
      </c>
      <c r="I27" s="10"/>
      <c r="J27" s="10"/>
      <c r="K27" s="8">
        <f t="shared" si="5"/>
        <v>0</v>
      </c>
      <c r="L27" s="10"/>
    </row>
    <row r="28" spans="1:12" x14ac:dyDescent="0.2">
      <c r="A28" s="6"/>
      <c r="B28" s="6"/>
      <c r="C28" s="6"/>
      <c r="D28" s="10"/>
      <c r="E28" s="10"/>
      <c r="F28" s="8">
        <f t="shared" si="3"/>
        <v>0</v>
      </c>
      <c r="G28" s="10"/>
      <c r="H28" s="8">
        <f t="shared" si="4"/>
        <v>0</v>
      </c>
      <c r="I28" s="10"/>
      <c r="J28" s="10"/>
      <c r="K28" s="8">
        <f t="shared" si="5"/>
        <v>0</v>
      </c>
      <c r="L28" s="10"/>
    </row>
    <row r="29" spans="1:12" x14ac:dyDescent="0.2">
      <c r="A29" s="6"/>
      <c r="B29" s="6"/>
      <c r="C29" s="6"/>
      <c r="D29" s="10"/>
      <c r="E29" s="10"/>
      <c r="F29" s="8">
        <f t="shared" si="3"/>
        <v>0</v>
      </c>
      <c r="G29" s="10"/>
      <c r="H29" s="8">
        <f t="shared" si="4"/>
        <v>0</v>
      </c>
      <c r="I29" s="10"/>
      <c r="J29" s="10"/>
      <c r="K29" s="8">
        <f t="shared" si="5"/>
        <v>0</v>
      </c>
      <c r="L29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1 </vt:lpstr>
      <vt:lpstr>2</vt:lpstr>
      <vt:lpstr>3</vt:lpstr>
      <vt:lpstr>4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</cp:lastModifiedBy>
  <cp:lastPrinted>2013-08-23T13:24:42Z</cp:lastPrinted>
  <dcterms:created xsi:type="dcterms:W3CDTF">2011-03-28T17:05:43Z</dcterms:created>
  <dcterms:modified xsi:type="dcterms:W3CDTF">2013-09-29T16:32:52Z</dcterms:modified>
</cp:coreProperties>
</file>